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i85\Downloads\"/>
    </mc:Choice>
  </mc:AlternateContent>
  <xr:revisionPtr revIDLastSave="0" documentId="8_{483051D2-EF1B-4B3F-8DCF-1BDD065C86E3}" xr6:coauthVersionLast="45" xr6:coauthVersionMax="45" xr10:uidLastSave="{00000000-0000-0000-0000-000000000000}"/>
  <bookViews>
    <workbookView xWindow="-108" yWindow="-108" windowWidth="23256" windowHeight="13896" xr2:uid="{00000000-000D-0000-FFFF-FFFF00000000}"/>
  </bookViews>
  <sheets>
    <sheet name="Саженцы Р9 Польша-Весна 2025" sheetId="8" r:id="rId1"/>
    <sheet name="Условия работы" sheetId="2" r:id="rId2"/>
    <sheet name="прайс-лист на услуги питомника" sheetId="7" r:id="rId3"/>
  </sheets>
  <definedNames>
    <definedName name="_xlnm._FilterDatabase" localSheetId="0" hidden="1">'Саженцы Р9 Польша-Весна 2025'!$L$57:$L$834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5" i="8" l="1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I502" i="8"/>
  <c r="I503" i="8"/>
  <c r="I504" i="8"/>
  <c r="I505" i="8"/>
  <c r="I506" i="8"/>
  <c r="I507" i="8"/>
  <c r="I508" i="8"/>
  <c r="I509" i="8"/>
  <c r="I510" i="8"/>
  <c r="I511" i="8"/>
  <c r="I512" i="8"/>
  <c r="I513" i="8"/>
  <c r="I514" i="8"/>
  <c r="I515" i="8"/>
  <c r="I516" i="8"/>
  <c r="I517" i="8"/>
  <c r="I518" i="8"/>
  <c r="I519" i="8"/>
  <c r="I520" i="8"/>
  <c r="I521" i="8"/>
  <c r="I522" i="8"/>
  <c r="I523" i="8"/>
  <c r="I524" i="8"/>
  <c r="I525" i="8"/>
  <c r="I526" i="8"/>
  <c r="I527" i="8"/>
  <c r="I528" i="8"/>
  <c r="I529" i="8"/>
  <c r="I530" i="8"/>
  <c r="I531" i="8"/>
  <c r="I532" i="8"/>
  <c r="I533" i="8"/>
  <c r="I534" i="8"/>
  <c r="I535" i="8"/>
  <c r="I536" i="8"/>
  <c r="I537" i="8"/>
  <c r="I538" i="8"/>
  <c r="I539" i="8"/>
  <c r="I540" i="8"/>
  <c r="I541" i="8"/>
  <c r="I542" i="8"/>
  <c r="I543" i="8"/>
  <c r="I544" i="8"/>
  <c r="I545" i="8"/>
  <c r="I546" i="8"/>
  <c r="I547" i="8"/>
  <c r="I548" i="8"/>
  <c r="I549" i="8"/>
  <c r="I550" i="8"/>
  <c r="I551" i="8"/>
  <c r="I552" i="8"/>
  <c r="I553" i="8"/>
  <c r="I554" i="8"/>
  <c r="I555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I574" i="8"/>
  <c r="I575" i="8"/>
  <c r="I576" i="8"/>
  <c r="I577" i="8"/>
  <c r="I578" i="8"/>
  <c r="I579" i="8"/>
  <c r="I580" i="8"/>
  <c r="I581" i="8"/>
  <c r="I582" i="8"/>
  <c r="I583" i="8"/>
  <c r="I584" i="8"/>
  <c r="I585" i="8"/>
  <c r="I586" i="8"/>
  <c r="I587" i="8"/>
  <c r="I588" i="8"/>
  <c r="I589" i="8"/>
  <c r="I590" i="8"/>
  <c r="I591" i="8"/>
  <c r="I592" i="8"/>
  <c r="I593" i="8"/>
  <c r="I594" i="8"/>
  <c r="I595" i="8"/>
  <c r="I596" i="8"/>
  <c r="I597" i="8"/>
  <c r="I598" i="8"/>
  <c r="I599" i="8"/>
  <c r="I600" i="8"/>
  <c r="I601" i="8"/>
  <c r="I602" i="8"/>
  <c r="I603" i="8"/>
  <c r="I604" i="8"/>
  <c r="I605" i="8"/>
  <c r="I606" i="8"/>
  <c r="I607" i="8"/>
  <c r="I608" i="8"/>
  <c r="I609" i="8"/>
  <c r="I610" i="8"/>
  <c r="I611" i="8"/>
  <c r="I612" i="8"/>
  <c r="I613" i="8"/>
  <c r="I614" i="8"/>
  <c r="I615" i="8"/>
  <c r="I616" i="8"/>
  <c r="I617" i="8"/>
  <c r="I618" i="8"/>
  <c r="I619" i="8"/>
  <c r="I620" i="8"/>
  <c r="I621" i="8"/>
  <c r="I622" i="8"/>
  <c r="I623" i="8"/>
  <c r="I624" i="8"/>
  <c r="I625" i="8"/>
  <c r="I626" i="8"/>
  <c r="I627" i="8"/>
  <c r="I628" i="8"/>
  <c r="I629" i="8"/>
  <c r="I630" i="8"/>
  <c r="I631" i="8"/>
  <c r="I632" i="8"/>
  <c r="I633" i="8"/>
  <c r="I634" i="8"/>
  <c r="I635" i="8"/>
  <c r="I636" i="8"/>
  <c r="I637" i="8"/>
  <c r="I638" i="8"/>
  <c r="I639" i="8"/>
  <c r="I640" i="8"/>
  <c r="I641" i="8"/>
  <c r="I642" i="8"/>
  <c r="I643" i="8"/>
  <c r="I644" i="8"/>
  <c r="I645" i="8"/>
  <c r="I646" i="8"/>
  <c r="I647" i="8"/>
  <c r="I648" i="8"/>
  <c r="I649" i="8"/>
  <c r="I650" i="8"/>
  <c r="I651" i="8"/>
  <c r="I652" i="8"/>
  <c r="I653" i="8"/>
  <c r="I654" i="8"/>
  <c r="I655" i="8"/>
  <c r="I656" i="8"/>
  <c r="I657" i="8"/>
  <c r="I658" i="8"/>
  <c r="I659" i="8"/>
  <c r="I660" i="8"/>
  <c r="I661" i="8"/>
  <c r="I662" i="8"/>
  <c r="I663" i="8"/>
  <c r="I664" i="8"/>
  <c r="I665" i="8"/>
  <c r="I666" i="8"/>
  <c r="I667" i="8"/>
  <c r="I668" i="8"/>
  <c r="I669" i="8"/>
  <c r="I670" i="8"/>
  <c r="I671" i="8"/>
  <c r="I672" i="8"/>
  <c r="I673" i="8"/>
  <c r="I674" i="8"/>
  <c r="I675" i="8"/>
  <c r="I676" i="8"/>
  <c r="I677" i="8"/>
  <c r="I678" i="8"/>
  <c r="I679" i="8"/>
  <c r="I680" i="8"/>
  <c r="I681" i="8"/>
  <c r="I682" i="8"/>
  <c r="I683" i="8"/>
  <c r="I684" i="8"/>
  <c r="I685" i="8"/>
  <c r="I686" i="8"/>
  <c r="I687" i="8"/>
  <c r="I688" i="8"/>
  <c r="I689" i="8"/>
  <c r="I690" i="8"/>
  <c r="I691" i="8"/>
  <c r="I692" i="8"/>
  <c r="I693" i="8"/>
  <c r="I694" i="8"/>
  <c r="I695" i="8"/>
  <c r="I696" i="8"/>
  <c r="I697" i="8"/>
  <c r="I698" i="8"/>
  <c r="I699" i="8"/>
  <c r="I700" i="8"/>
  <c r="I701" i="8"/>
  <c r="I702" i="8"/>
  <c r="I703" i="8"/>
  <c r="I704" i="8"/>
  <c r="I705" i="8"/>
  <c r="I706" i="8"/>
  <c r="I707" i="8"/>
  <c r="I708" i="8"/>
  <c r="I709" i="8"/>
  <c r="I710" i="8"/>
  <c r="I711" i="8"/>
  <c r="I712" i="8"/>
  <c r="I713" i="8"/>
  <c r="I714" i="8"/>
  <c r="I715" i="8"/>
  <c r="I716" i="8"/>
  <c r="I717" i="8"/>
  <c r="I718" i="8"/>
  <c r="I719" i="8"/>
  <c r="I720" i="8"/>
  <c r="I721" i="8"/>
  <c r="I722" i="8"/>
  <c r="I723" i="8"/>
  <c r="I724" i="8"/>
  <c r="I725" i="8"/>
  <c r="I726" i="8"/>
  <c r="I727" i="8"/>
  <c r="I728" i="8"/>
  <c r="I729" i="8"/>
  <c r="I730" i="8"/>
  <c r="I731" i="8"/>
  <c r="I732" i="8"/>
  <c r="I733" i="8"/>
  <c r="I734" i="8"/>
  <c r="I735" i="8"/>
  <c r="I736" i="8"/>
  <c r="I737" i="8"/>
  <c r="I738" i="8"/>
  <c r="I739" i="8"/>
  <c r="I740" i="8"/>
  <c r="I741" i="8"/>
  <c r="I742" i="8"/>
  <c r="I743" i="8"/>
  <c r="I744" i="8"/>
  <c r="I745" i="8"/>
  <c r="I746" i="8"/>
  <c r="I747" i="8"/>
  <c r="I748" i="8"/>
  <c r="I749" i="8"/>
  <c r="I750" i="8"/>
  <c r="I751" i="8"/>
  <c r="I752" i="8"/>
  <c r="I753" i="8"/>
  <c r="I754" i="8"/>
  <c r="I755" i="8"/>
  <c r="I756" i="8"/>
  <c r="I757" i="8"/>
  <c r="I758" i="8"/>
  <c r="I759" i="8"/>
  <c r="I760" i="8"/>
  <c r="I761" i="8"/>
  <c r="I762" i="8"/>
  <c r="I763" i="8"/>
  <c r="I764" i="8"/>
  <c r="I765" i="8"/>
  <c r="I766" i="8"/>
  <c r="I767" i="8"/>
  <c r="I768" i="8"/>
  <c r="I769" i="8"/>
  <c r="I770" i="8"/>
  <c r="I771" i="8"/>
  <c r="I772" i="8"/>
  <c r="I773" i="8"/>
  <c r="I774" i="8"/>
  <c r="I775" i="8"/>
  <c r="I776" i="8"/>
  <c r="I777" i="8"/>
  <c r="I778" i="8"/>
  <c r="I779" i="8"/>
  <c r="I780" i="8"/>
  <c r="I781" i="8"/>
  <c r="I782" i="8"/>
  <c r="I783" i="8"/>
  <c r="I784" i="8"/>
  <c r="I785" i="8"/>
  <c r="I786" i="8"/>
  <c r="I787" i="8"/>
  <c r="I788" i="8"/>
  <c r="I789" i="8"/>
  <c r="I790" i="8"/>
  <c r="I791" i="8"/>
  <c r="I792" i="8"/>
  <c r="I793" i="8"/>
  <c r="I794" i="8"/>
  <c r="I795" i="8"/>
  <c r="I796" i="8"/>
  <c r="I797" i="8"/>
  <c r="I798" i="8"/>
  <c r="I799" i="8"/>
  <c r="I800" i="8"/>
  <c r="I801" i="8"/>
  <c r="I802" i="8"/>
  <c r="I803" i="8"/>
  <c r="I804" i="8"/>
  <c r="I805" i="8"/>
  <c r="I806" i="8"/>
  <c r="I807" i="8"/>
  <c r="I808" i="8"/>
  <c r="I809" i="8"/>
  <c r="I810" i="8"/>
  <c r="I811" i="8"/>
  <c r="I812" i="8"/>
  <c r="I813" i="8"/>
  <c r="I814" i="8"/>
  <c r="I815" i="8"/>
  <c r="I816" i="8"/>
  <c r="I817" i="8"/>
  <c r="I818" i="8"/>
  <c r="I819" i="8"/>
  <c r="I820" i="8"/>
  <c r="I821" i="8"/>
  <c r="I822" i="8"/>
  <c r="I823" i="8"/>
  <c r="I824" i="8"/>
  <c r="I825" i="8"/>
  <c r="I826" i="8"/>
  <c r="I827" i="8"/>
  <c r="I828" i="8"/>
  <c r="I829" i="8"/>
  <c r="I830" i="8"/>
  <c r="I831" i="8"/>
  <c r="I832" i="8"/>
  <c r="I833" i="8"/>
  <c r="I834" i="8"/>
  <c r="I835" i="8"/>
  <c r="I836" i="8"/>
  <c r="I837" i="8"/>
  <c r="I838" i="8"/>
  <c r="I839" i="8"/>
  <c r="I840" i="8"/>
  <c r="I841" i="8"/>
  <c r="I842" i="8"/>
  <c r="I843" i="8"/>
  <c r="I844" i="8"/>
  <c r="I845" i="8"/>
  <c r="I846" i="8"/>
  <c r="I847" i="8"/>
  <c r="I848" i="8"/>
  <c r="I849" i="8"/>
  <c r="I850" i="8"/>
  <c r="I851" i="8"/>
  <c r="I852" i="8"/>
  <c r="I853" i="8"/>
  <c r="I854" i="8"/>
  <c r="I855" i="8"/>
  <c r="I856" i="8"/>
  <c r="I857" i="8"/>
  <c r="I858" i="8"/>
  <c r="I859" i="8"/>
  <c r="I860" i="8"/>
  <c r="I861" i="8"/>
  <c r="I862" i="8"/>
  <c r="I863" i="8"/>
  <c r="I41" i="8"/>
  <c r="J36" i="8" l="1"/>
  <c r="G38" i="8"/>
  <c r="G37" i="8"/>
  <c r="J37" i="8" l="1"/>
  <c r="J38" i="8" l="1"/>
  <c r="J39" i="8" s="1"/>
</calcChain>
</file>

<file path=xl/sharedStrings.xml><?xml version="1.0" encoding="utf-8"?>
<sst xmlns="http://schemas.openxmlformats.org/spreadsheetml/2006/main" count="2151" uniqueCount="1781">
  <si>
    <t>Итого, руб</t>
  </si>
  <si>
    <t>Наименование</t>
  </si>
  <si>
    <t>Гортензия древовидная (Hydrangea arborescens Annabelle) P9</t>
  </si>
  <si>
    <t>Гортензия метельчатая (Hydrangea paniculata Phantom) P9</t>
  </si>
  <si>
    <t>Гортензия метельчатая (Hydrangea paniculata Pink Diamond) P9</t>
  </si>
  <si>
    <t>Артикул</t>
  </si>
  <si>
    <t>04-02-0269</t>
  </si>
  <si>
    <t>04-02-0214</t>
  </si>
  <si>
    <t>Гортензия дуболистная (Hydrangea quercifolia Burgundy) P9</t>
  </si>
  <si>
    <t>Гортензия пильчатая (Hydrangea serrata Blue bird) P9</t>
  </si>
  <si>
    <t>04-02-0248</t>
  </si>
  <si>
    <t>Гортензия метельчатая (Hydrangea paniculata Candlelight) P9</t>
  </si>
  <si>
    <t>Гортензия метельчатая (Hydrangea paniculata Pink Lady) P9</t>
  </si>
  <si>
    <t>Гортензия метельчатая (Hydrangea paniculata Silver Dollar) P9</t>
  </si>
  <si>
    <t>УСЛОВИЯ РАЗМЕЩЕНИЯ И БРОНИРОВАНИЯ ЗАКАЗОВ</t>
  </si>
  <si>
    <t xml:space="preserve">Заказ должен быть заполнен в форме настоящего Прайс-листа и: </t>
  </si>
  <si>
    <t>●  Соответствовать его требованиям к общему минимальному заказу</t>
  </si>
  <si>
    <t>●  Соответствовать его требованиям к минимальному заказу / кратности на сорт</t>
  </si>
  <si>
    <t>Бронирование заказа осуществляется исключительно после внесения аванса для бронирования</t>
  </si>
  <si>
    <t>Бронирование и предварительные подтверждения по заказам предоставляются до момента выпуска Производителем готовой продукции, на основании данных о заложенном в производство ассортименте и количестве растений. В процессе производства эти данные могут неоднократно изменяться по независящим от Производителя причинам (пример: погодные катаклизмы)</t>
  </si>
  <si>
    <t xml:space="preserve">●  Исходя из этой информации Вам необходимо принять решение о сроках размещения заказа: </t>
  </si>
  <si>
    <t>- разместить заказ заранее и иметь возможность бронирования максимально широкого ассортимента продукции, но быть готовым к тому, что информация о первоначальном подтверждении по заказу может меняться.</t>
  </si>
  <si>
    <t>-  разместить заказ ближе к дате отгрузки из доступного на тот момент стока (как правило, небольшого по ассортименту), но сразу получить более стабильное подтверждение</t>
  </si>
  <si>
    <t>В связи с динамично меняющимися свободными остатками часть заказа или заказ полностью могут быть не подтверждены</t>
  </si>
  <si>
    <t>●  Чем больше времени проходит с момента выставления счета на оплату до момента поступления оплаты на наш р/счет, тем выше вероятность неподтверждений</t>
  </si>
  <si>
    <t>●  В случае неподтверждения заказа мы возвращаем аванс, либо, при Вашем согласии, взамен неподтвержденных сортов предлагаем  замены</t>
  </si>
  <si>
    <t>Мы не несем ответственность за частичную недопоставку заказа, вызванную неурожаем, либо гибелью растений по причине рисков хранения у Производителя, а также рисков, связанных с изъятием сотрудниками таможни образцов товара для взятия проб в целях фитосанитарного контроля</t>
  </si>
  <si>
    <t xml:space="preserve">После внесения аванса для бронирования, частичный или полный отказ от заказа по Вашей инициативе не возможны. </t>
  </si>
  <si>
    <t>На протяжении всего периода работы мы будем информировать Вас обо всех изменениях, связанных с исполнением заказа</t>
  </si>
  <si>
    <t xml:space="preserve">Информация о вместимости, количестве и габаритах тары в Прайс-листе указаны исходя из расчетных данных Производителя. По факту сборки заказа эти параметры могут быть изменены. </t>
  </si>
  <si>
    <t>●  Соответственно, при изменении количества тары, габаритов тары или вместимости в тару ,будет изменена стоимость связанных с ней услуг по доставке, хранению и прочих расходов.</t>
  </si>
  <si>
    <t>●  При изменениях количества тары, габаритов тары, вместимости в тару и стоимости связанных с ней услуг, образовавшихся по факту сборки заказа, Вы не вправе требовать от нас исполнения заказа основанного на расчетных данных</t>
  </si>
  <si>
    <t>Вам необходимо своевременно и в полном объеме производить все оплаты по заказу</t>
  </si>
  <si>
    <t>●  В случае нарушения сроков оплаты по заказу, предусмотренных условиями Прайс-листа, мы оставляем за собой право аннулировать Ваш заказ и направить товар в свободную продажу. Возврат внесенных по заказу авансов будет произведен в течение 10 дней после полной реализации заказа за минусом понесенных нами затрат на доставку, сборку, хранение и прочих затрат.</t>
  </si>
  <si>
    <t>ОТГРУЗКА И ДОСТАВКА</t>
  </si>
  <si>
    <t>Мы уведомим Вас о поступлении товара на склад и дате готовности Товара к отгрузке</t>
  </si>
  <si>
    <t>●  Вам будет необходимо осуществить приемку Товара оговоренным способом в срок, не превышающий 3-х рабочих дней с момента уведомления.</t>
  </si>
  <si>
    <t>●  Во избежание длительного ожидания получения заказа в очереди, отгрузка товаров с нашего склада производится на основании Графика отгрузки</t>
  </si>
  <si>
    <t>●  Включение заказа в график отгрузки производится после полной его оплаты и, в случае необходимости доставки заказа до терминала транспортной компании, после предоставления Вами Доверенности на право передачи заказа в транспортную компанию и Заявки на ТК. Заказ может быть включен в График отгрузки не ранее, чем через один рабочий день.</t>
  </si>
  <si>
    <t>Товары отгружаются с нашего склада на условиях самовывоза или путем доставки до терминалов ТК на Ваш выбор согласно установленным тарифам (уточняйте у менеджеров).</t>
  </si>
  <si>
    <t>Вы самостоятельно выбираете транспортную компанию, определяете условия доставки заказа транспортной компанией в пункт назначения и направляете нам четкое задание на передачу груза в форме Заявки на ТК</t>
  </si>
  <si>
    <t>●  Мы осуществляем передачу товара в транспортную компанию строго в соответствии с требованиями, указанными Вами в бланке Заявки на ТК</t>
  </si>
  <si>
    <t>●  Право собственности на Товар и риск случайной гибели переходят к Вам с момента передачи нами Товара в транспортную компанию</t>
  </si>
  <si>
    <t>● Мы не несем ответственность за потерю качества товара в период его доставки транспортной компанией</t>
  </si>
  <si>
    <t xml:space="preserve">Исходя из этого, Вам необходимо заранее продумать время забора груза с учетом сложившихся погодных условий, подобрать способ с минимальным сроком доставки, необходимый терморежим для максимальной сохранности растений в пути, а так же обсудить с менеджером способы дополнительной упаковки и обработки корневой системы растений с ОКС гидрогелем в соответствии с установленными тарифами. </t>
  </si>
  <si>
    <t>ПОРЯДОК РАССМОТРЕНИЯ ПРЕТЕНЗИЙ</t>
  </si>
  <si>
    <t>Если мы передаем Товар, собранный в закрытую тару (в упаковке Производителя) или Вы физически не имеете возможности произвести детальную приемку Товара при его отгрузке, то имеете право в течение 3-х рабочих дней с момента получения Товара, сообщить нам об обнаруженных недостатках путем предъявления претензии</t>
  </si>
  <si>
    <t>● Претензия должна быть составлена в письменном виде по установленной нами форме. Шаблон формы претензии мы высылаем по запросу</t>
  </si>
  <si>
    <t>Мы принимаем к рассмотрению претензии:</t>
  </si>
  <si>
    <t>● только подтвержденные четкими видеоматериалами, фотографиями каждой единицы Товара, общими фотографиями партии товара, фотографиями тары со всеми имеющимися на ней стикерами. В случае отсутствия фото и видеоматериалов претензии, в том числе по недостаче, не принимаются.</t>
  </si>
  <si>
    <t>●  к качеству и/или количеству поставленного товара по его состоянию на момент получения. Не принимаем и не рассматриваем претензии к гибели товара случившейся в процессе Вашей производственной деятельности по выращиванию/доращиванию готовой продукции (исключения составляют претензии к пересорту, который можно выявить только на определенных этапах роста растения).</t>
  </si>
  <si>
    <t>● при соблюдении Вами сроков получения Товара с нашего склада</t>
  </si>
  <si>
    <t xml:space="preserve">    ● при предоставлении документов, подтверждающих перевозку с соблюдением необходимого температурного режима </t>
  </si>
  <si>
    <t>Мы обязаны рассмотреть претензию в течение 30 рабочих дней с момента ее получения. В случае, если рассмотрение претензии зависит от решения сторонних организаций (производителя Товара, транспортной компании и т.п.), срок рассмотрения претензии может быть увеличен</t>
  </si>
  <si>
    <t xml:space="preserve">● в случае принятия претензии на бракованный товар, Вам необходимо будет произвести его возврат на наш склад за свой счет в течение 5 календарных дней с момента принятия претензии, если не будут согласованы иные способы решения. </t>
  </si>
  <si>
    <t>Вы не в праве требовать компенсации за товар, который Вы по своему усмотрению, без согласования, выкинули или утилизировали, даже в случае удовлетворения претензии.</t>
  </si>
  <si>
    <t>● в случае удовлетворения претензии производителем на Товар, стоимость которого была рассчитана путем калькуляции стоимости растений и стоимости доставки, мы произведем компенсацию только стоимости растений, без учёта доставки и прочих накладных расходов</t>
  </si>
  <si>
    <t>УСЛОВИЯ РАБОТЫ С ПРЕДЛОЖЕНИЕМ "ГОРТЕНЗИИ ОКС/ЗКС 2022"</t>
  </si>
  <si>
    <t>Основные критерии оценки качества гортензий с ОКС: качество корневой системы и количество скелетных ветвей, а также ветвей 2го порядка. Высота надземной части и длина ветвей не являются значимыми показателями. По решению производителя гортензии могут поставляться как с обрезанными ветвями, так и не обрезанными. При посадке в контейнер не обрезанные ветви подлежат обрезке на 2/3.</t>
  </si>
  <si>
    <t>Оптимальная температура хранения и транспортировки гортензий в спящем состоянии от +3 до +5ºС. При повышении температуры растения просыпаются, входят в фазу вегетации, и в закрытой таре могут подвергнутся подпреванию ветвей и почек, а также возникновению и распростанению плесневых грибов.</t>
  </si>
  <si>
    <t>Гортензии с ОКС упаковываются в гофрокороба 120х50х50 см со средней вместимостью 200-250 шт корней. 
Гортензии в контейнерах упаковываются в пластиковые или фанерные ящики 60х40х26 см с вместимостью для Р8/Р9- 24шт, для Р12 - 16 шт, для Р14 - 12 шт.
Гортензии в кассетах упаковываются в пластиковые ящики 60х40х26 см с вместимостью 1 кассета.</t>
  </si>
  <si>
    <t xml:space="preserve">Оплата и доплата за гортензии по курсу евро ЦБ возможна только до момента оплаты нашей компанией товара производителям (за 3 недели до погрузки у производителя). После оплаты производителю мы вправе установить фиксированный курс евро на момент нашего платежа. </t>
  </si>
  <si>
    <t>Уважаемый клиент!</t>
  </si>
  <si>
    <t>Наши условия работы продиктованы нашим многолетним опытом работы на рынке растений, опытом сотрудничества с ведущими европейскими и отечественными производителями, и основаны на принципах взаимной выгоды и уважения. Поскольку мы работаем с живым материалом, все условия, несмотря на их жесткость, обусловлены желанием сохранить качество поставляемых растений.</t>
  </si>
  <si>
    <t>Мы надеемся наладить максимально открытое и взаимовыгодное сотрудничество с Вами на долгие годы!</t>
  </si>
  <si>
    <t>В случае возникновения вопросов, мы всегда готовы ответить, а также обсудить предложения!</t>
  </si>
  <si>
    <r>
      <rPr>
        <b/>
        <i/>
        <sz val="11"/>
        <color rgb="FF3A3A3A"/>
        <rFont val="Bahnschrift SemiLight SemiConde"/>
        <family val="2"/>
        <charset val="204"/>
      </rPr>
      <t xml:space="preserve">	Существенными недостатками Товара могут быть признаны:</t>
    </r>
    <r>
      <rPr>
        <i/>
        <sz val="11"/>
        <color rgb="FF3A3A3A"/>
        <rFont val="Bahnschrift SemiLight SemiConde"/>
        <family val="2"/>
        <charset val="204"/>
      </rPr>
      <t xml:space="preserve">
    ● Полная потеря декоративности вследствие механического повреждения крупных скелетных ветвей стволов по вине Поставщика.
    ● 	Усыхание/отмирание/слом более 30 % скелетных ветвей или побегов растения, массовый сброс листвы/хвои (для хвойных растений).
    ● 	Явные признаки заболевания и/или повреждения растений вредителями, ведущие или приводящие к полной потере декоративности и/или гибели растения, которые возникли до передачи Товара Покупателю и особенности которых не позволяют их устранить.</t>
    </r>
  </si>
  <si>
    <r>
      <rPr>
        <b/>
        <i/>
        <sz val="11"/>
        <color rgb="FF3A3A3A"/>
        <rFont val="Bahnschrift SemiLight SemiConde"/>
        <family val="2"/>
        <charset val="204"/>
      </rPr>
      <t xml:space="preserve">Не являются существенными недостатками Товара:	</t>
    </r>
    <r>
      <rPr>
        <i/>
        <sz val="11"/>
        <color rgb="FF3A3A3A"/>
        <rFont val="Bahnschrift SemiLight SemiConde"/>
        <family val="2"/>
        <charset val="204"/>
      </rPr>
      <t xml:space="preserve">
    ● Частичная и/или временная потеря декоративности, вследствие естественных реакций растений на стресс/условия перевозки,                             пересадки и т.п. (повреждение и/или преждевременное опадение листвы, уменьшение годового прироста, изменение окраски побегов, листвы, временная потеря тургора, сломы и т.д.).
    ● Незначительное повреждение побегов или корневой системы растений, которое является неизбежным при выкопке для случая                         поставки и/или продажи растения с закрытой корневой системой в форме кома либо кома с металлической оплеткой.
    ● Обрезка побегов, соцветий, части листвы растений изготовителем или Продавцом в целях формирования растений или ввиду                               особенностей пересадки, транспортировки, хранения.</t>
    </r>
  </si>
  <si>
    <t>Питомник Успех: www.p-uspeh.ru</t>
  </si>
  <si>
    <r>
      <t xml:space="preserve">Тара, </t>
    </r>
    <r>
      <rPr>
        <sz val="10"/>
        <color indexed="8"/>
        <rFont val="Times New Roman"/>
        <family val="1"/>
        <charset val="204"/>
      </rPr>
      <t>€</t>
    </r>
  </si>
  <si>
    <t>Заносит</t>
  </si>
  <si>
    <r>
      <t xml:space="preserve">Доставка, </t>
    </r>
    <r>
      <rPr>
        <sz val="10"/>
        <color indexed="8"/>
        <rFont val="Times New Roman"/>
        <family val="1"/>
        <charset val="204"/>
      </rPr>
      <t>€</t>
    </r>
  </si>
  <si>
    <t>менеджер</t>
  </si>
  <si>
    <t>Сумма за растения</t>
  </si>
  <si>
    <t>Комиссия за логистику, %</t>
  </si>
  <si>
    <t>Итого, €</t>
  </si>
  <si>
    <t>Доставка, €</t>
  </si>
  <si>
    <r>
      <t xml:space="preserve">Стоимость тары, </t>
    </r>
    <r>
      <rPr>
        <sz val="10"/>
        <color indexed="8"/>
        <rFont val="Times New Roman"/>
        <family val="1"/>
        <charset val="204"/>
      </rPr>
      <t>€</t>
    </r>
  </si>
  <si>
    <t>Ящик деревянный (1 х 1,2 х 0,79м)</t>
  </si>
  <si>
    <t>Паллетоместо = 3 ящика деревянных</t>
  </si>
  <si>
    <t>Сумма, Евро</t>
  </si>
  <si>
    <t>04-02-0925</t>
  </si>
  <si>
    <t>Азалия/Рододендрон гибридный (Rhododendron Doloroso) P9</t>
  </si>
  <si>
    <t>04-02-0626</t>
  </si>
  <si>
    <t>Азалия/Рододендрон японский (Rhododendron Arabesk) P9</t>
  </si>
  <si>
    <t>04-02-0638</t>
  </si>
  <si>
    <t>Азалия/Рододендрон японский (Rhododendron Maruschka) P9</t>
  </si>
  <si>
    <t>04-02-0004</t>
  </si>
  <si>
    <t>Айва обыкновенная (Cydonia oblonga Miagkoplodnaja) P9</t>
  </si>
  <si>
    <t>04-02-0005</t>
  </si>
  <si>
    <t>Айва обыкновенная (Cydonia oblonga Vranja) P9</t>
  </si>
  <si>
    <t>04-02-0007</t>
  </si>
  <si>
    <t>Актинидия деликатесная (Actinidia deliciosa Atlas) P9</t>
  </si>
  <si>
    <t>04-02-0009</t>
  </si>
  <si>
    <t>Актинидия деликатесная (Actinidia deliciosa Hayward) P9</t>
  </si>
  <si>
    <t>04-02-0011</t>
  </si>
  <si>
    <t>Актинидия острая (Actinidia arguta Issai) P9</t>
  </si>
  <si>
    <t>04-02-0015</t>
  </si>
  <si>
    <t>Актинидия острая (Actinidia arguta Purpurna sadowa) P9</t>
  </si>
  <si>
    <t>04-02-1548</t>
  </si>
  <si>
    <t>Актинидия пестролистная (Actinidia kolomikta Sentyabraskaya) P9</t>
  </si>
  <si>
    <t>04-02-0021</t>
  </si>
  <si>
    <t>Актинидия пестролистная (Actinidia Zakarpacie) P9</t>
  </si>
  <si>
    <t>04-02-0032</t>
  </si>
  <si>
    <t>Барбарис оттавский (Berberis ottawensis Silver Miles) P9</t>
  </si>
  <si>
    <t>04-02-0035</t>
  </si>
  <si>
    <t>Барбарис средний (Berberis media Red Jewel) P9</t>
  </si>
  <si>
    <t>04-02-0038</t>
  </si>
  <si>
    <t>Барбарис тунберга (Berberis thunbergii Atropurpurea) P9</t>
  </si>
  <si>
    <t>04-02-0041</t>
  </si>
  <si>
    <t>Барбарис тунберга (Berberis thunbergii Bagatelle) P9</t>
  </si>
  <si>
    <t>04-02-0047</t>
  </si>
  <si>
    <t>Барбарис тунберга (Berberis thunbergii Coronita) P9</t>
  </si>
  <si>
    <t>04-02-0049</t>
  </si>
  <si>
    <t>Барбарис тунберга (Berberis thunbergii Dart's Purple) P9</t>
  </si>
  <si>
    <t>04-02-0051</t>
  </si>
  <si>
    <t>Барбарис тунберга (Berberis thunbergii Diabolicum) P9</t>
  </si>
  <si>
    <t>04-02-0053</t>
  </si>
  <si>
    <t>Барбарис тунберга (Berberis thunbergii Goldalita) P9</t>
  </si>
  <si>
    <t>04-02-1581</t>
  </si>
  <si>
    <t>Барбарис тунберга (Berberis thunbergii Golden Horizon) P9</t>
  </si>
  <si>
    <t>04-02-0054</t>
  </si>
  <si>
    <t>Барбарис тунберга (Berberis thunbergii Golden Ring) P9</t>
  </si>
  <si>
    <t>04-02-0055</t>
  </si>
  <si>
    <t>Барбарис тунберга (Berberis thunbergii Green Carpet) P9</t>
  </si>
  <si>
    <t>04-02-0056</t>
  </si>
  <si>
    <t>Барбарис тунберга (Berberis thunbergii Green Ornament) P9</t>
  </si>
  <si>
    <t>04-02-0057</t>
  </si>
  <si>
    <t>Барбарис тунберга (Berberis thunbergii Harlequin) P9</t>
  </si>
  <si>
    <t>04-02-0058</t>
  </si>
  <si>
    <t>Барбарис тунберга (Berberis thunbergii Helmond Pillar) P9</t>
  </si>
  <si>
    <t>04-02-0059</t>
  </si>
  <si>
    <t>Барбарис тунберга (Berberis thunbergii Kelleriis) P9</t>
  </si>
  <si>
    <t>04-02-0060</t>
  </si>
  <si>
    <t>Барбарис тунберга (Berberis thunbergii Kobold) P9</t>
  </si>
  <si>
    <t>04-02-0067</t>
  </si>
  <si>
    <t>Барбарис тунберга (Berberis thunbergii Powwow) P9</t>
  </si>
  <si>
    <t>04-02-0068</t>
  </si>
  <si>
    <t>Барбарис тунберга (Berberis thunbergii Red Carpet) P9</t>
  </si>
  <si>
    <t>04-02-0069</t>
  </si>
  <si>
    <t>Барбарис тунберга (Berberis thunbergii Red Chief) P9</t>
  </si>
  <si>
    <t>04-02-0070</t>
  </si>
  <si>
    <t>Барбарис тунберга (Berberis thunbergii Red Pillar) P9</t>
  </si>
  <si>
    <t>04-02-0072</t>
  </si>
  <si>
    <t>Барбарис тунберга (Berberis thunbergii Rose Glow) P9</t>
  </si>
  <si>
    <t>04-02-1607</t>
  </si>
  <si>
    <t>Барвинок большой (Vinca major Variegata) P9</t>
  </si>
  <si>
    <t>04-02-1554</t>
  </si>
  <si>
    <t>Бирючина овальнолистная (Ligustrum ovalifolum Aureum) P9</t>
  </si>
  <si>
    <t>04-02-0097</t>
  </si>
  <si>
    <t>Буддлея давида (Buddleja davidii Black Knight) P9</t>
  </si>
  <si>
    <t>04-02-0098</t>
  </si>
  <si>
    <t>Буддлея давида (Buddleja davidii Border Beauty) P9</t>
  </si>
  <si>
    <t>04-02-0101</t>
  </si>
  <si>
    <t>Буддлея давида (Buddleja davidii Fascinating) P9</t>
  </si>
  <si>
    <t>04-02-0103</t>
  </si>
  <si>
    <t>Буддлея давида (Buddleja davidii Harlequin) P9</t>
  </si>
  <si>
    <t>04-02-0104</t>
  </si>
  <si>
    <t>Буддлея давида (Buddleja davidii Ile de France) P9</t>
  </si>
  <si>
    <t>04-02-1583</t>
  </si>
  <si>
    <t>Буддлея давида (Buddleja davidii Magdas Gold Knight) P9</t>
  </si>
  <si>
    <t>04-02-0107</t>
  </si>
  <si>
    <t>Буддлея давида (Buddleja davidii Nanho Blue) P9</t>
  </si>
  <si>
    <t>04-02-0109</t>
  </si>
  <si>
    <t>Буддлея давида (Buddleja davidii Pink Delight) P9</t>
  </si>
  <si>
    <t>04-02-0110</t>
  </si>
  <si>
    <t>Буддлея давида (Buddleja davidii Purple Prince) P9</t>
  </si>
  <si>
    <t>04-02-0115</t>
  </si>
  <si>
    <t>Буддлея давида (Buddleja davidii White Ball) P9</t>
  </si>
  <si>
    <t>04-02-0116</t>
  </si>
  <si>
    <t>Буддлея давида (Buddleja davidii White Profusion) P9</t>
  </si>
  <si>
    <t>04-02-0125</t>
  </si>
  <si>
    <t>Вейгела ранняя (Weigela praecox Bouquet Rose) P9</t>
  </si>
  <si>
    <t>04-02-0126</t>
  </si>
  <si>
    <t>Вейгела ранняя (Weigela Red Prince) P9</t>
  </si>
  <si>
    <t>04-02-0130</t>
  </si>
  <si>
    <t>Вейгела цветущая (Weigela Boskoop Glory) P9</t>
  </si>
  <si>
    <t>04-02-0132</t>
  </si>
  <si>
    <t>Вейгела цветущая (Weigela Candida) P9</t>
  </si>
  <si>
    <t>04-02-0133</t>
  </si>
  <si>
    <t>Вейгела цветущая (Weigela Eva Rathke) P9</t>
  </si>
  <si>
    <t>04-02-0135</t>
  </si>
  <si>
    <t>Вейгела цветущая (Weigela florida Aurea) P9</t>
  </si>
  <si>
    <t>04-02-0136</t>
  </si>
  <si>
    <t>Вейгела цветущая (Weigela florida Caricature) P9</t>
  </si>
  <si>
    <t>04-02-0142</t>
  </si>
  <si>
    <t>Вейгела цветущая (Weigela florida Minuet) P9</t>
  </si>
  <si>
    <t>04-02-0146</t>
  </si>
  <si>
    <t>Вейгела цветущая (Weigela florida Pink Princess) P9</t>
  </si>
  <si>
    <t>04-02-0147</t>
  </si>
  <si>
    <t>Вейгела цветущая (Weigela florida Rubidol) P9</t>
  </si>
  <si>
    <t>04-02-0149</t>
  </si>
  <si>
    <t>Вейгела цветущая (Weigela florida Rumba) P9</t>
  </si>
  <si>
    <t>04-02-0150</t>
  </si>
  <si>
    <t>Вейгела цветущая (Weigela florida Sunny Princess) P9</t>
  </si>
  <si>
    <t>04-02-0151</t>
  </si>
  <si>
    <t>Вейгела цветущая (Weigela florida Suzanne) P9</t>
  </si>
  <si>
    <t>04-02-0152</t>
  </si>
  <si>
    <t>Вейгела цветущая (Weigela florida Tango) P9</t>
  </si>
  <si>
    <t>04-02-0153</t>
  </si>
  <si>
    <t>Вейгела цветущая (Weigela florida Victoria) P9</t>
  </si>
  <si>
    <t>04-02-0122</t>
  </si>
  <si>
    <t>Вейгела цветущая (Weigela Nana Variegata) P9</t>
  </si>
  <si>
    <t>04-02-0123</t>
  </si>
  <si>
    <t>Вейгела цветущая (Weigela Newport Red) P9</t>
  </si>
  <si>
    <t>04-02-0127</t>
  </si>
  <si>
    <t>Вейгела цветущая (Weigela Rosea) P9</t>
  </si>
  <si>
    <t>04-02-0155</t>
  </si>
  <si>
    <t>Виноград девичий (Parthenocissus quinquefolia Var. Murorum) P9</t>
  </si>
  <si>
    <t>04-02-0156</t>
  </si>
  <si>
    <t>Виноград девичий пятилисточковый (Parthenocissus quinquefolia) P9</t>
  </si>
  <si>
    <t>04-02-0157</t>
  </si>
  <si>
    <t>Виноград девичий триостренный (Parthenocissus tricuspidata Veitchii) P9</t>
  </si>
  <si>
    <t>04-02-1650</t>
  </si>
  <si>
    <t>Вишня мелкопильчатая (Prunus serrulata Kanzan) P9</t>
  </si>
  <si>
    <t>04-02-0170</t>
  </si>
  <si>
    <t>Гибискус сирийский (Hibiscus syriacus Ardens) P9</t>
  </si>
  <si>
    <t>04-02-1590</t>
  </si>
  <si>
    <t>Гибискус сирийский (Hibiscus syriacus Lady Stanley) P9</t>
  </si>
  <si>
    <t>04-02-0191</t>
  </si>
  <si>
    <t>Голубика высокорослая (Vaccinium corymbosum Bonus) P9</t>
  </si>
  <si>
    <t>04-02-0193</t>
  </si>
  <si>
    <t>Голубика высокорослая (Vaccinium corymbosum Chandler) P9</t>
  </si>
  <si>
    <t>04-02-0199</t>
  </si>
  <si>
    <t>Голубика высокорослая (Vaccinium corymbosum Hannah's Choice) P9</t>
  </si>
  <si>
    <t>04-02-0206</t>
  </si>
  <si>
    <t>Голубика высокорослая (Vaccinium corymbosum Spartan) P9</t>
  </si>
  <si>
    <t>04-02-0210</t>
  </si>
  <si>
    <t>04-02-0211</t>
  </si>
  <si>
    <t>Гортензия древовидная (Hydrangea arborescens Sterilis) P9</t>
  </si>
  <si>
    <t>04-02-0213</t>
  </si>
  <si>
    <t>Гортензия дуболистная (Hydrangea quercifolia Black Porch) P9</t>
  </si>
  <si>
    <t>04-02-0216</t>
  </si>
  <si>
    <t>04-02-0217</t>
  </si>
  <si>
    <t>Гортензия дуболистная (Hydrangea quercifolia Tennessee Clone) P9</t>
  </si>
  <si>
    <t>04-02-0226</t>
  </si>
  <si>
    <t>Гортензия крупнолистная (Hydrangea macrophylla Gertrud Glahn) P9</t>
  </si>
  <si>
    <t>04-02-0227</t>
  </si>
  <si>
    <t>Гортензия крупнолистная (Hydrangea macrophylla Hamburg) P9</t>
  </si>
  <si>
    <t>04-02-0231</t>
  </si>
  <si>
    <t>Гортензия крупнолистная (Hydrangea macrophylla Madame Emile Mouillere) P9</t>
  </si>
  <si>
    <t>04-02-0236</t>
  </si>
  <si>
    <t>Гортензия крупнолистная (Hydrangea macrophylla Nikko Blue) P9</t>
  </si>
  <si>
    <t>04-02-0894</t>
  </si>
  <si>
    <t>Гортензия крупнолистная (Hydrangea macrophylla Pia) P9</t>
  </si>
  <si>
    <t>04-02-1647</t>
  </si>
  <si>
    <t>04-02-0242</t>
  </si>
  <si>
    <t>Гортензия крупнолистная (Hydrangea macrophylla Rotschwanz) P9</t>
  </si>
  <si>
    <t>04-02-0897</t>
  </si>
  <si>
    <t>Гортензия крупнолистная (Hydrangea macrophylla Snow Lady) P9</t>
  </si>
  <si>
    <t>04-02-0243</t>
  </si>
  <si>
    <t>04-02-0254</t>
  </si>
  <si>
    <t>Гортензия метельчатая (Hydrangea paniculata Levana) P9</t>
  </si>
  <si>
    <t>04-02-0257</t>
  </si>
  <si>
    <t>04-02-0258</t>
  </si>
  <si>
    <t>04-02-0259</t>
  </si>
  <si>
    <t>04-02-0899</t>
  </si>
  <si>
    <t>Гортензия метельчатая (Hydrangea paniculata Shikoku Flash) P9</t>
  </si>
  <si>
    <t>04-02-0262</t>
  </si>
  <si>
    <t>04-02-1596</t>
  </si>
  <si>
    <t>Гортензия метельчатая (Hydrangea paniculata White Lady) P9</t>
  </si>
  <si>
    <t>04-02-0272</t>
  </si>
  <si>
    <t>Гребенщик четырёхтычинковый (Tamarix tetrandra) P9</t>
  </si>
  <si>
    <t>04-02-0276</t>
  </si>
  <si>
    <t>Дейция гибридная (Deutzia hybrida Strawberry Fields) P9</t>
  </si>
  <si>
    <t>04-02-0283</t>
  </si>
  <si>
    <t>Дереза обыкновенная (Lycium barbarum) P9</t>
  </si>
  <si>
    <t>04-02-0285</t>
  </si>
  <si>
    <t>Дерен белый (Cornus alba Aurea) P9</t>
  </si>
  <si>
    <t>04-02-0286</t>
  </si>
  <si>
    <t>Дерен белый (Cornus alba Elegantissima) P9</t>
  </si>
  <si>
    <t>04-02-0287</t>
  </si>
  <si>
    <t>Дерен белый (Cornus alba Gouchaultii) P9</t>
  </si>
  <si>
    <t>04-02-0290</t>
  </si>
  <si>
    <t>Дерен белый (Cornus alba Siberian Pearls) P9</t>
  </si>
  <si>
    <t>04-02-0291</t>
  </si>
  <si>
    <t>Дерен белый (Cornus alba Sibirica Variegata) P9</t>
  </si>
  <si>
    <t>04-02-0292</t>
  </si>
  <si>
    <t>Дерен белый (Cornus alba Sibirica) P9</t>
  </si>
  <si>
    <t>04-02-0293</t>
  </si>
  <si>
    <t>Дерен белый (Cornus alba Spaethii) P9</t>
  </si>
  <si>
    <t>04-02-0298</t>
  </si>
  <si>
    <t>Дерен кроваво-красный (Cornus sanguinea Compressa) P9</t>
  </si>
  <si>
    <t>04-02-0310</t>
  </si>
  <si>
    <t>Дерен отпрысковый (Cornus sericea Flaviramea) P9</t>
  </si>
  <si>
    <t>04-02-0311</t>
  </si>
  <si>
    <t>Дерен отпрысковый (Cornus sericea Kelseyi) P9</t>
  </si>
  <si>
    <t>04-02-0312</t>
  </si>
  <si>
    <t>Дерен отпрысковый (Cornus sericea White Gold) P9</t>
  </si>
  <si>
    <t>04-02-0315</t>
  </si>
  <si>
    <t>Древогубец круглолистный (Celastrus orbiculatus) P9</t>
  </si>
  <si>
    <t>04-02-0316</t>
  </si>
  <si>
    <t>Дрок лидии (Genista Iydia) P9</t>
  </si>
  <si>
    <t>04-02-0322</t>
  </si>
  <si>
    <t>Ежевика кустистая (Rubus fruticosus Thornless Evergreen) P9</t>
  </si>
  <si>
    <t>04-02-0323</t>
  </si>
  <si>
    <t>Ель канадская (Picea glauca Conica) P9</t>
  </si>
  <si>
    <t>04-02-0328</t>
  </si>
  <si>
    <t>Ель колючая (Picea pungens Kaibab) P9</t>
  </si>
  <si>
    <t>04-02-0402</t>
  </si>
  <si>
    <t>Ирга ольхолистная (Amelanchier alnifolia Krasnojarskaja) P9</t>
  </si>
  <si>
    <t>04-02-0408</t>
  </si>
  <si>
    <t>Ирга ольхолистная (Amelanchier alnifolia Thiessen) P9</t>
  </si>
  <si>
    <t>04-02-0429</t>
  </si>
  <si>
    <t>Калина складчатая (Viburnum plicatum Pink Beauty) P9</t>
  </si>
  <si>
    <t>04-02-0438</t>
  </si>
  <si>
    <t>Кампсис укореняющийся (Campsis radicans) P9</t>
  </si>
  <si>
    <t>04-02-0885</t>
  </si>
  <si>
    <t>Кизильник гибридный (Cotoneaster suecicus Skogholm) P9</t>
  </si>
  <si>
    <t>04-02-0445</t>
  </si>
  <si>
    <t>Кизильник горизонтальный (Cotoneaster atropurpureus Tangstedt) P9</t>
  </si>
  <si>
    <t>04-02-0449</t>
  </si>
  <si>
    <t>Кизильник даммера (Cotoneaster dammeri Mooncreeper) P9</t>
  </si>
  <si>
    <t>04-02-0450</t>
  </si>
  <si>
    <t>Кизильник даммера (Cotoneaster radicans Eichholz) P9</t>
  </si>
  <si>
    <t>04-02-0886</t>
  </si>
  <si>
    <t>Кизильник иволистный (Cotoneaster salicifolius Herbstfeuer) P9</t>
  </si>
  <si>
    <t>04-02-0451</t>
  </si>
  <si>
    <t>Кизильник лежачий (Cotoneaster procumbens Queen of Carpets) P9</t>
  </si>
  <si>
    <t>04-02-0452</t>
  </si>
  <si>
    <t>Кизильник нань-шань (Cotoneaster nanshan Boer) P9</t>
  </si>
  <si>
    <t>04-02-0467</t>
  </si>
  <si>
    <t>Кольквиция прелестная (Kolkwitzia amabilis Pink Cloud) P9</t>
  </si>
  <si>
    <t>04-02-0468</t>
  </si>
  <si>
    <t>Кольквиция прелестная (Kolkwitzia amabilis) P9</t>
  </si>
  <si>
    <t>04-02-0902</t>
  </si>
  <si>
    <t>Лаванда узколистная (Lavandula angustifolia Alba) P9</t>
  </si>
  <si>
    <t>04-02-0479</t>
  </si>
  <si>
    <t>Лапчатка кустарниковая (Potentilla fruticosa Abbotswood) P9</t>
  </si>
  <si>
    <t>04-02-1563</t>
  </si>
  <si>
    <t>04-02-0482</t>
  </si>
  <si>
    <t>Лапчатка кустарниковая (Potentilla fruticosa Daydawn) P9</t>
  </si>
  <si>
    <t>04-02-0483</t>
  </si>
  <si>
    <t>Лапчатка кустарниковая (Potentilla fruticosa Fredhem) P9</t>
  </si>
  <si>
    <t>04-02-0485</t>
  </si>
  <si>
    <t>Лапчатка кустарниковая (Potentilla fruticosa Goldfinger) P9</t>
  </si>
  <si>
    <t>04-02-1600</t>
  </si>
  <si>
    <t>Лапчатка кустарниковая (Potentilla fruticosa New Dawn) P9</t>
  </si>
  <si>
    <t>04-02-0494</t>
  </si>
  <si>
    <t>Лапчатка кустарниковая (Potentilla fruticosa Red Ace) P9</t>
  </si>
  <si>
    <t>04-02-0495</t>
  </si>
  <si>
    <t>Лапчатка кустарниковая (Potentilla fruticosa Sommerflor) P9</t>
  </si>
  <si>
    <t>04-02-0496</t>
  </si>
  <si>
    <t>Лапчатка кустарниковая (Potentilla fruticosa Sunset) P9</t>
  </si>
  <si>
    <t>04-02-0497</t>
  </si>
  <si>
    <t>Лапчатка кустарниковая (Potentilla fruticosa Tangerine) P9</t>
  </si>
  <si>
    <t>04-02-0498</t>
  </si>
  <si>
    <t>Лапчатка кустарниковая (Potentilla fruticosa Tilford Cream) P9</t>
  </si>
  <si>
    <t>04-02-1564</t>
  </si>
  <si>
    <t>Лапчатка кустарниковая (Potentilla fruticosa True Pink) P9</t>
  </si>
  <si>
    <t>04-02-0961</t>
  </si>
  <si>
    <t>Лиственница тонкочешуйчатая (Larix kaempferi) P9</t>
  </si>
  <si>
    <t>04-02-1643</t>
  </si>
  <si>
    <t>Лох серебристый (Elaeagnus commutata) P9</t>
  </si>
  <si>
    <t>04-02-0939</t>
  </si>
  <si>
    <t>Малина обыкновенная (Rubus idaeus Meeker) P9</t>
  </si>
  <si>
    <t>04-02-0533</t>
  </si>
  <si>
    <t>Можжевельник виргинский (Juniperus virginiana Hetz) P9</t>
  </si>
  <si>
    <t>04-02-0534</t>
  </si>
  <si>
    <t>Можжевельник горизонтальный (Juniperus horizontalis Andorra Compacta) P9</t>
  </si>
  <si>
    <t>04-02-0537</t>
  </si>
  <si>
    <t>Можжевельник горизонтальный (Juniperus horizontalis Golden Carpet) P9</t>
  </si>
  <si>
    <t>04-02-0541</t>
  </si>
  <si>
    <t>Можжевельник горизонтальный (Juniperus horizontalis Wiltonii) P9</t>
  </si>
  <si>
    <t>04-02-0542</t>
  </si>
  <si>
    <t>Можжевельник казацкий (Juniperus sabina Tamariscifolia) P9</t>
  </si>
  <si>
    <t>04-02-0545</t>
  </si>
  <si>
    <t>Можжевельник китайский (Juniperus chinensis Stricta) P9</t>
  </si>
  <si>
    <t>04-02-0546</t>
  </si>
  <si>
    <t>Можжевельник лежачий (Juniperus procumbens Nana) P9</t>
  </si>
  <si>
    <t>04-02-0550</t>
  </si>
  <si>
    <t>Можжевельник обыкновенный (Juniperus communis Gold Cone) P9</t>
  </si>
  <si>
    <t>04-02-0960</t>
  </si>
  <si>
    <t>Можжевельник обыкновенный (Juniperus communis Hibernica) P9</t>
  </si>
  <si>
    <t>04-02-0558</t>
  </si>
  <si>
    <t>Можжевельник прибрежный (Juniperus conferta Schlager) P9</t>
  </si>
  <si>
    <t>04-02-0560</t>
  </si>
  <si>
    <t>Можжевельник скальный (Juniperus scopulorum Blue Arrow) P9</t>
  </si>
  <si>
    <t>04-02-0564</t>
  </si>
  <si>
    <t>Можжевельник средний (Juniperus pfitzeriana King of Spring) P9</t>
  </si>
  <si>
    <t>04-02-0566</t>
  </si>
  <si>
    <t>Можжевельник средний (Juniperus pfitzeriana Old Gold) P9</t>
  </si>
  <si>
    <t>04-02-0570</t>
  </si>
  <si>
    <t>Можжевельник средний (Juniperus pfitzeriana Wilhelm Pfitzer) P9</t>
  </si>
  <si>
    <t>04-02-0572</t>
  </si>
  <si>
    <t>Можжевельник чешуйчатый (Juniperus squamata Blue Carpet) P9</t>
  </si>
  <si>
    <t>04-02-1553</t>
  </si>
  <si>
    <t>Можжевельник чешуйчатый (Juniperus squamata Blue Compact) P9</t>
  </si>
  <si>
    <t>04-02-0573</t>
  </si>
  <si>
    <t>Можжевельник чешуйчатый (Juniperus squamata Blue Star) P9</t>
  </si>
  <si>
    <t>04-02-0578</t>
  </si>
  <si>
    <t>Облепиха крушиновидная (Hippophae rhamnoides Askola) P9</t>
  </si>
  <si>
    <t>04-02-0580</t>
  </si>
  <si>
    <t>Облепиха крушиновидная (Hippophae rhamnoides Frugana) P9</t>
  </si>
  <si>
    <t>04-02-0581</t>
  </si>
  <si>
    <t>Облепиха крушиновидная (Hippophae rhamnoides Hergo) P9</t>
  </si>
  <si>
    <t>04-02-0585</t>
  </si>
  <si>
    <t>Облепиха крушиновидная (Hippophae rhamnoides) P9</t>
  </si>
  <si>
    <t>04-02-0589</t>
  </si>
  <si>
    <t>Пахизандра верхушечная (Pachysandra terminalis Green Sheen) P9</t>
  </si>
  <si>
    <t>04-02-0596</t>
  </si>
  <si>
    <t>Пираканта ярко-красная (Pyracantha coccinea Var.Kuntayi) P9</t>
  </si>
  <si>
    <t>04-02-0597</t>
  </si>
  <si>
    <t>Пихта корейская (Abies koreana) P9</t>
  </si>
  <si>
    <t>04-02-0888</t>
  </si>
  <si>
    <t>Плющ обыкновенный (Hedera helix) P9</t>
  </si>
  <si>
    <t>04-02-0602</t>
  </si>
  <si>
    <t>Пузыреплодник калинолистный (Physocarpus opulifolius Andre) P9</t>
  </si>
  <si>
    <t>04-02-0604</t>
  </si>
  <si>
    <t>Пузыреплодник калинолистный (Physocarpus opulifolius Dart`s Gold) P9</t>
  </si>
  <si>
    <t>04-02-0610</t>
  </si>
  <si>
    <t>Пузыреплодник калинолистный (Physocarpus opulifolius Red Baron) P9</t>
  </si>
  <si>
    <t>04-02-0615</t>
  </si>
  <si>
    <t>Ракитник венечный (Cytisus Burkwoodii) P9</t>
  </si>
  <si>
    <t>04-02-0935</t>
  </si>
  <si>
    <t>Роза миниатюрная (Rosa miniature Orange) P9</t>
  </si>
  <si>
    <t>04-02-0656</t>
  </si>
  <si>
    <t>Роза миниатюрная (Rosa miniature Red) P9</t>
  </si>
  <si>
    <t>04-02-0658</t>
  </si>
  <si>
    <t>Роза миниатюрная (Rosa miniature White) P9</t>
  </si>
  <si>
    <t>04-02-0936</t>
  </si>
  <si>
    <t>Роза миниатюрная (Rosa miniature Yellow) P9</t>
  </si>
  <si>
    <t>04-02-0649</t>
  </si>
  <si>
    <t>Роза плетистая (Rosa Paul Noel) P9</t>
  </si>
  <si>
    <t>04-02-0648</t>
  </si>
  <si>
    <t>Роза почвопокровная (Rosa Nozomi) P9</t>
  </si>
  <si>
    <t>04-02-0667</t>
  </si>
  <si>
    <t>Самшит вечнозеленый (Buxus sempervirens Aureovariegata) P9</t>
  </si>
  <si>
    <t>04-02-0676</t>
  </si>
  <si>
    <t>Сирень волосистая (Syringa Agnes Smith) P9</t>
  </si>
  <si>
    <t>04-02-0669</t>
  </si>
  <si>
    <t>Сирень китайская (Syringa chinensis Saugeana) P9</t>
  </si>
  <si>
    <t>04-02-0681</t>
  </si>
  <si>
    <t>Сирень мейера (Syringa meyeri) P9</t>
  </si>
  <si>
    <t>04-02-0685</t>
  </si>
  <si>
    <t>Сирень мейера (Syringa Red Pixie) P9</t>
  </si>
  <si>
    <t>04-02-0687</t>
  </si>
  <si>
    <t>Сирень обыкновенная (Syringa vulgaris Aucubaefolia) P9</t>
  </si>
  <si>
    <t>04-02-0689</t>
  </si>
  <si>
    <t>Сирень обыкновенная (Syringa vulgaris Congo) P9</t>
  </si>
  <si>
    <t>04-02-0696</t>
  </si>
  <si>
    <t>Сирень обыкновенная (Syringa vulgaris Katherine Havemeyer) P9</t>
  </si>
  <si>
    <t>04-02-0709</t>
  </si>
  <si>
    <t>Сирень обыкновенная (Syringa vulgaris Primrose) P9</t>
  </si>
  <si>
    <t>04-02-0684</t>
  </si>
  <si>
    <t>Сирень раскидистая (Syringa patula Miss Kim) P9</t>
  </si>
  <si>
    <t>04-02-0722</t>
  </si>
  <si>
    <t>Скумпия кожевенная (Cotinus coggygria Royal Purple) P9</t>
  </si>
  <si>
    <t>04-02-0718</t>
  </si>
  <si>
    <t>Скумпия кожевенная (Cotinus Grace) P9</t>
  </si>
  <si>
    <t>04-02-0728</t>
  </si>
  <si>
    <t>Смородина гибридная (Ribes Jostaberry) P9</t>
  </si>
  <si>
    <t>04-02-0745</t>
  </si>
  <si>
    <t>Сосна горная (Pinus mugo Pumilio) P9</t>
  </si>
  <si>
    <t>04-02-0746</t>
  </si>
  <si>
    <t>Сосна горная унцината (Pinus uncinata) P9</t>
  </si>
  <si>
    <t>04-02-0756</t>
  </si>
  <si>
    <t>Спирея березолистная (Spiraea betulifolia Tor) P9</t>
  </si>
  <si>
    <t>04-02-0757</t>
  </si>
  <si>
    <t>Спирея березолистная (Spiraea betulifolia) P9</t>
  </si>
  <si>
    <t>04-02-0753</t>
  </si>
  <si>
    <t>Спирея серая (Spiraea cinerea Grefsheim) P9</t>
  </si>
  <si>
    <t>04-02-0767</t>
  </si>
  <si>
    <t>Спирея японская (Spiraea japonica Candlelight) P9</t>
  </si>
  <si>
    <t>04-02-0768</t>
  </si>
  <si>
    <t>Спирея японская (Spiraea japonica Crispa) P9</t>
  </si>
  <si>
    <t>04-02-0775</t>
  </si>
  <si>
    <t>Спирея японская (Spiraea japonica Goldmound) P9</t>
  </si>
  <si>
    <t>04-02-0943</t>
  </si>
  <si>
    <t>Спирея японская (Spiraea japonica Neon Flash) P9</t>
  </si>
  <si>
    <t>04-02-0779</t>
  </si>
  <si>
    <t>Стефанандра надрезаннолистная (Stephanandra incisa Crispa) P9</t>
  </si>
  <si>
    <t>04-02-0947</t>
  </si>
  <si>
    <t>Тамарикс мелкоцветный (Tamarix parviflora) P9</t>
  </si>
  <si>
    <t>04-02-0783</t>
  </si>
  <si>
    <t>Тис средний (Taxus media Hicksii) P9</t>
  </si>
  <si>
    <t>04-02-0785</t>
  </si>
  <si>
    <t>Тис средний (Taxus media Wojtek) P9</t>
  </si>
  <si>
    <t>04-02-1606</t>
  </si>
  <si>
    <t>Тис ягодный (Taxus baccata Aurea Decora) P9</t>
  </si>
  <si>
    <t>04-02-0786</t>
  </si>
  <si>
    <t>Тис ягодный (Taxus baccata David) P9</t>
  </si>
  <si>
    <t>04-02-0787</t>
  </si>
  <si>
    <t>Тис ягодный (Taxus baccata Fastigiata Aurea) P9</t>
  </si>
  <si>
    <t>04-02-0788</t>
  </si>
  <si>
    <t>Тис ягодный (Taxus baccata Fastigiata Robusta) P9</t>
  </si>
  <si>
    <t>04-02-0795</t>
  </si>
  <si>
    <t>Туя западная (Thuja occidentalis Brabant) P9</t>
  </si>
  <si>
    <t>04-02-0975</t>
  </si>
  <si>
    <t>Туя западная (Thuja occidentalis Columna) P9</t>
  </si>
  <si>
    <t>04-02-0796</t>
  </si>
  <si>
    <t>Туя западная (Thuja occidentalis Danica) P9</t>
  </si>
  <si>
    <t>04-02-0976</t>
  </si>
  <si>
    <t>Туя западная (Thuja occidentalis Golden Brabant) P9</t>
  </si>
  <si>
    <t>04-02-0798</t>
  </si>
  <si>
    <t>Туя западная (Thuja occidentalis Golden Globe) P9</t>
  </si>
  <si>
    <t>04-02-0977</t>
  </si>
  <si>
    <t>Туя западная (Thuja occidentalis Hoseri) P9</t>
  </si>
  <si>
    <t>04-02-0802</t>
  </si>
  <si>
    <t>Туя западная (Thuja occidentalis Janed Gold/Golden Smaragd) P9</t>
  </si>
  <si>
    <t>04-02-0805</t>
  </si>
  <si>
    <t>Туя западная (Thuja occidentalis Little Giant) P9</t>
  </si>
  <si>
    <t>04-02-0978</t>
  </si>
  <si>
    <t>Туя западная (Thuja occidentalis Malonyana) P9</t>
  </si>
  <si>
    <t>04-02-0806</t>
  </si>
  <si>
    <t>Туя западная (Thuja occidentalis Mirjam) P9</t>
  </si>
  <si>
    <t>04-02-0980</t>
  </si>
  <si>
    <t>Туя западная (Thuja occidentalis Mr Bowling Ball) P9</t>
  </si>
  <si>
    <t>04-02-0807</t>
  </si>
  <si>
    <t>Туя западная (Thuja occidentalis Pyramidalis Compacta) P9</t>
  </si>
  <si>
    <t>04-02-0808</t>
  </si>
  <si>
    <t>Туя западная (Thuja occidentalis Rheingold) P9</t>
  </si>
  <si>
    <t>04-02-0809</t>
  </si>
  <si>
    <t>Туя западная (Thuja occidentalis Smaragd) P9</t>
  </si>
  <si>
    <t>04-02-0811</t>
  </si>
  <si>
    <t>Туя западная (Thuja occidentalis Sunkist) P9</t>
  </si>
  <si>
    <t>04-02-0814</t>
  </si>
  <si>
    <t>Туя западная (Thuja occidentalis Woodwardii) P9</t>
  </si>
  <si>
    <t>04-02-0815</t>
  </si>
  <si>
    <t>Туя западная (Thuja occidentalis Yellow Ribbon) P9</t>
  </si>
  <si>
    <t>04-02-0820</t>
  </si>
  <si>
    <t>Форзиция промежуточная (Forsythia intermedia Goldzauber) P9</t>
  </si>
  <si>
    <t>04-02-1644</t>
  </si>
  <si>
    <t>Форзиция средняя (Forsythia intermedia Minigold Flojor) P9</t>
  </si>
  <si>
    <t>04-02-0823</t>
  </si>
  <si>
    <t>Форзиция темно-зеленая (Forsythia viridissima Kumsum) P9</t>
  </si>
  <si>
    <t>04-02-0827</t>
  </si>
  <si>
    <t>Хеномелес/айва великолепный (Chaenomeles speciosa Pink Queen) P9</t>
  </si>
  <si>
    <t>04-02-0829</t>
  </si>
  <si>
    <t>Хеномелес/айва великолепный (Chamaecytisus purpureus) P9</t>
  </si>
  <si>
    <t>04-02-0832</t>
  </si>
  <si>
    <t>Хеномелес/айва средний (Chaenomeles superba Fire Dance) P9</t>
  </si>
  <si>
    <t>04-02-0833</t>
  </si>
  <si>
    <t>Хеномелес/айва средний (Chaenomeles superba Nicoline) P9</t>
  </si>
  <si>
    <t>04-02-0883</t>
  </si>
  <si>
    <t>Хеномелес/айва средний (Chaenomeles superba Orange Trail) P9</t>
  </si>
  <si>
    <t>04-02-1585</t>
  </si>
  <si>
    <t>Хеномелес/айва средний (Chaenomeles superba Red Trail) P9</t>
  </si>
  <si>
    <t>04-02-0841</t>
  </si>
  <si>
    <t>Чубушник венечный (Philadelphus coronarius Aureus) P9</t>
  </si>
  <si>
    <t>04-02-0843</t>
  </si>
  <si>
    <t>Чубушник венечный (Philadelphus coronarius) P9</t>
  </si>
  <si>
    <t>04-02-0846</t>
  </si>
  <si>
    <t>Чубушник венечный (Philadelphus Girandole) P9</t>
  </si>
  <si>
    <t>04-02-0857</t>
  </si>
  <si>
    <t>Чубушник венечный (Philadelphus Schneesturm) P9</t>
  </si>
  <si>
    <t>04-02-0862</t>
  </si>
  <si>
    <t>Чубушник венечный (Philadelphus Yellow Hill) P9</t>
  </si>
  <si>
    <t>04-02-0839</t>
  </si>
  <si>
    <t>04-02-0844</t>
  </si>
  <si>
    <t>Чубушник гибридный (Philadelphus Dame Blanche) P9</t>
  </si>
  <si>
    <t>04-02-0852</t>
  </si>
  <si>
    <t>04-02-0851</t>
  </si>
  <si>
    <t>Чубушник льюиса (Philadelphus lewisii Waterton) P9</t>
  </si>
  <si>
    <t>04-02-0864</t>
  </si>
  <si>
    <t>04-02-0865</t>
  </si>
  <si>
    <t>Шелковица белая (Morus alba) P9</t>
  </si>
  <si>
    <t>04-02-0663</t>
  </si>
  <si>
    <t>Шиповник морщинистый (Rosa rugosa) P9</t>
  </si>
  <si>
    <t>04-02-0869</t>
  </si>
  <si>
    <t>Экзохорда кистистая (Exochorda racemosa) P9</t>
  </si>
  <si>
    <t>04-02-0867</t>
  </si>
  <si>
    <t>Экзохорда крупноцветковая (Exochorda The Bride) P9</t>
  </si>
  <si>
    <t>04-02-0904</t>
  </si>
  <si>
    <t>Ягода годжи (Lycium barbarum Korean Big) P9</t>
  </si>
  <si>
    <t>04-02-0456</t>
  </si>
  <si>
    <t>Кипарисовик горохоплодный (Chamaecyparis pisifera Filifera Nana) P9</t>
  </si>
  <si>
    <t>04-02-0543</t>
  </si>
  <si>
    <t>Можжевельник китайский (Juniperus chinensis Blue Alps) P9</t>
  </si>
  <si>
    <t>04-02-0544</t>
  </si>
  <si>
    <t>Можжевельник китайский (Juniperus chinensis Kuriwao Gold) P9</t>
  </si>
  <si>
    <t>04-02-0575</t>
  </si>
  <si>
    <t>Можжевельник чешуйчатый (Juniperus squamata Holger) P9</t>
  </si>
  <si>
    <t>04-02-0600</t>
  </si>
  <si>
    <t>Плосковеточник восточный (Platycladus orientalis Aurea Nana) P9</t>
  </si>
  <si>
    <t>04-02-0601</t>
  </si>
  <si>
    <t>Плосковеточник восточный (Platycladus orientalis Pyramidalis Aurea) P9</t>
  </si>
  <si>
    <t>04-02-0782</t>
  </si>
  <si>
    <t>Тис средний (Taxus media Groenland) P9</t>
  </si>
  <si>
    <t>04-02-1671</t>
  </si>
  <si>
    <t>Тис ягодный (Taxus baccata) P9</t>
  </si>
  <si>
    <t>04-02-1568</t>
  </si>
  <si>
    <t>Туя западная (Thuja occidentalis Sunny Smaragd) P9</t>
  </si>
  <si>
    <t>04-02-0817</t>
  </si>
  <si>
    <t>04-02-1673</t>
  </si>
  <si>
    <t>Туевик поникающий (Thujopsis dolabrata Variegata) P9</t>
  </si>
  <si>
    <t>04-02-0871</t>
  </si>
  <si>
    <t>Актинидия острая (Actinidia arguta Geneva) P9</t>
  </si>
  <si>
    <t>04-02-0013</t>
  </si>
  <si>
    <t>Актинидия острая (Actinidia arguta Ken's Red) P9</t>
  </si>
  <si>
    <t>04-02-0872</t>
  </si>
  <si>
    <t>Актинидия острая (Actinidia arguta Lucy) P9</t>
  </si>
  <si>
    <t>04-02-0017</t>
  </si>
  <si>
    <t>Актинидия острая (Actinidia arguta Weiki) P9</t>
  </si>
  <si>
    <t>04-02-0018</t>
  </si>
  <si>
    <t>Актинидия пестролистная (Actinidia kolomikta) P9</t>
  </si>
  <si>
    <t>04-02-0024</t>
  </si>
  <si>
    <t>Арония сливолистная (Aronia prunifolia Nero) P9</t>
  </si>
  <si>
    <t>04-02-0025</t>
  </si>
  <si>
    <t>Арония сливолистная (Aronia prunifolia Viking) P9</t>
  </si>
  <si>
    <t>04-02-0023</t>
  </si>
  <si>
    <t>Арония красная (Aronia arbutifolia Macrocarpa) P9</t>
  </si>
  <si>
    <t>04-02-0026</t>
  </si>
  <si>
    <t>Арония черноплодная (Aronia melanocarpa Amit) P9</t>
  </si>
  <si>
    <t>04-02-0027</t>
  </si>
  <si>
    <t>Арония черноплодная (Aronia melanocarpa Hugin) P9</t>
  </si>
  <si>
    <t>04-02-0034</t>
  </si>
  <si>
    <t>Барбарис средний (Berberis media Parkjuweel) P9</t>
  </si>
  <si>
    <t>04-02-0031</t>
  </si>
  <si>
    <t>Барбарис оттавский (Berberis ottawensis Auricoma) P9</t>
  </si>
  <si>
    <t>04-02-0033</t>
  </si>
  <si>
    <t>Барбарис оттавский (Berberis ottawensis Superba) P9</t>
  </si>
  <si>
    <t>04-02-0028</t>
  </si>
  <si>
    <t>Барбарис декоративный (Berberis Indian Summer) P9</t>
  </si>
  <si>
    <t>04-02-0036</t>
  </si>
  <si>
    <t>Барбарис тунберга (Berberis thunbergii Atropurpurea Nana) P9</t>
  </si>
  <si>
    <t>04-02-0040</t>
  </si>
  <si>
    <t>Барбарис тунберга (Berberis thunbergii Aurea) P9</t>
  </si>
  <si>
    <t>04-02-0044</t>
  </si>
  <si>
    <t>Барбарис тунберга (Berberis thunbergii Carmen) P9</t>
  </si>
  <si>
    <t>04-02-0050</t>
  </si>
  <si>
    <t>Барбарис тунберга (Berberis thunbergii Dart's Red Lady) P9</t>
  </si>
  <si>
    <t>04-02-1675</t>
  </si>
  <si>
    <t>Барбарис тунберга (Berberis thunbergii Desperados) P9</t>
  </si>
  <si>
    <t>04-02-0052</t>
  </si>
  <si>
    <t>Барбарис тунберга (Berberis thunbergii Erecta) P9</t>
  </si>
  <si>
    <t>04-02-0061</t>
  </si>
  <si>
    <t>04-02-0062</t>
  </si>
  <si>
    <t>Барбарис тунберга (Berberis thunbergii Maria) P9</t>
  </si>
  <si>
    <t>04-02-1677</t>
  </si>
  <si>
    <t>Барбарис тунберга (Berberis thunbergii Neon Gold) P9</t>
  </si>
  <si>
    <t>04-02-0065</t>
  </si>
  <si>
    <t>Барбарис тунберга (Berberis thunbergii Pink Perfection) P9</t>
  </si>
  <si>
    <t>04-02-0076</t>
  </si>
  <si>
    <t>Барбарис тунберга (Berberis thunbergii Sunsation) P9</t>
  </si>
  <si>
    <t>04-02-0081</t>
  </si>
  <si>
    <t>Береза повислая (Betula pendula Fastigiata) P9</t>
  </si>
  <si>
    <t>04-02-0112</t>
  </si>
  <si>
    <t>Буддлея давида (Buddleja davidii Santana) P9</t>
  </si>
  <si>
    <t>04-02-0668</t>
  </si>
  <si>
    <t>Самши́т мелколистный (Buxus microphylla Faulkner) P9</t>
  </si>
  <si>
    <t>04-02-0830</t>
  </si>
  <si>
    <t>Хеномелес/айва средний (Chaenomeles superba Clementine) P9</t>
  </si>
  <si>
    <t>04-02-0826</t>
  </si>
  <si>
    <t>Хеномелес/айва великолепный (Chaenomeles speciosa Nivalis) P9</t>
  </si>
  <si>
    <t>04-02-0289</t>
  </si>
  <si>
    <t>Дерен белый (Cornus alba Kesselringii) P9</t>
  </si>
  <si>
    <t>04-02-0284</t>
  </si>
  <si>
    <t>Дерен белый (Cornus alba Argenteomarginata) P9</t>
  </si>
  <si>
    <t>04-02-0719</t>
  </si>
  <si>
    <t>Скумпия кожевенная (Cotinus coggygria Follis Purpureis) P9</t>
  </si>
  <si>
    <t>04-02-0446</t>
  </si>
  <si>
    <t>Кизильник горизонтальный (Cotoneaster atropurpureus Variegatus) P9</t>
  </si>
  <si>
    <t>04-02-0453</t>
  </si>
  <si>
    <t>Кизильник спиральный (Cotoneaster cochleatus Schneider) P9</t>
  </si>
  <si>
    <t>04-02-0447</t>
  </si>
  <si>
    <t>Кизильник горизонтальный (Cotoneaster horizontalis) P9</t>
  </si>
  <si>
    <t>04-02-0443</t>
  </si>
  <si>
    <t>Кизильник блестящий (Cotoneaster lucidus) P9</t>
  </si>
  <si>
    <t>04-02-0002</t>
  </si>
  <si>
    <t>Айва обыкновенная (Cydonia oblonga Darunok Onuku) P9</t>
  </si>
  <si>
    <t>04-02-0280</t>
  </si>
  <si>
    <t>Дейция розовая (Deutzia rosea Campanulata) P9</t>
  </si>
  <si>
    <t>04-02-0278</t>
  </si>
  <si>
    <t>Дейция изящная (Deutzia gracilis) P9</t>
  </si>
  <si>
    <t>04-02-0277</t>
  </si>
  <si>
    <t>Дейция изящная (Deutzia gracilis Nikko) P9</t>
  </si>
  <si>
    <t>04-02-0279</t>
  </si>
  <si>
    <t>Дейция пурпурная (Deutzia purpurascens Kalmiiflora) P9</t>
  </si>
  <si>
    <t>04-02-0281</t>
  </si>
  <si>
    <t>Дейция шершавая (Deutzia scabra Candidissima) P9</t>
  </si>
  <si>
    <t>04-02-0087</t>
  </si>
  <si>
    <t>Бересклет форчуна (Euonymus fortunei Canadale Gold) P9</t>
  </si>
  <si>
    <t>04-02-0089</t>
  </si>
  <si>
    <t>Бересклет форчуна (Euonymus fortunei Emerald'n Gold) P9</t>
  </si>
  <si>
    <t>04-02-0090</t>
  </si>
  <si>
    <t>Бересклет форчуна (Euonymus fortunei Sunshine) P9</t>
  </si>
  <si>
    <t>04-02-0821</t>
  </si>
  <si>
    <t>Форзиция промежуточная (Forsythia intermedia Lynwood) P9</t>
  </si>
  <si>
    <t>04-02-1687</t>
  </si>
  <si>
    <t>Гибискус сирийский (Hibiscus syriacus) P9</t>
  </si>
  <si>
    <t>04-02-0173</t>
  </si>
  <si>
    <t>Гибискус сирийский (Hibiscus syriacus Duc de Brabant) P9</t>
  </si>
  <si>
    <t>04-02-0176</t>
  </si>
  <si>
    <t>Гибискус сирийский (Hibiscus syriacus Maike) P9</t>
  </si>
  <si>
    <t>04-02-0178</t>
  </si>
  <si>
    <t>Гибискус сирийский (Hibiscus syriacus Mathilde) P9</t>
  </si>
  <si>
    <t>04-02-0181</t>
  </si>
  <si>
    <t>Гибискус сирийский (Hibiscus syriacus Red Heart) P9</t>
  </si>
  <si>
    <t>04-02-0185</t>
  </si>
  <si>
    <t>Гибискус сирийский (Hibiscus syriacus William R. Smith) P9</t>
  </si>
  <si>
    <t>04-02-0186</t>
  </si>
  <si>
    <t>Гибискус сирийский (Hibiscus syriacus Woodbridge) P9</t>
  </si>
  <si>
    <t>Гортензия крупнолистная (Hydrangea macrophylla Rotkehlchen) P9</t>
  </si>
  <si>
    <t>04-02-0250</t>
  </si>
  <si>
    <t>Гортензия метельчатая (Hydrangea paniculata Dharuma) P9</t>
  </si>
  <si>
    <t>04-02-1551</t>
  </si>
  <si>
    <t>Гортензия метельчатая (Hydrangea paniculata Early Harry) P9</t>
  </si>
  <si>
    <t>04-02-0253</t>
  </si>
  <si>
    <t>Гортензия метельчатая (Hydrangea paniculata Kyushu) P9</t>
  </si>
  <si>
    <t>04-02-0255</t>
  </si>
  <si>
    <t>Гортензия метельчатая (Hydrangea paniculata Limelight) P9</t>
  </si>
  <si>
    <t>04-02-0264</t>
  </si>
  <si>
    <t>Гортензия метельчатая (Hydrangea paniculata Tardiva) P9</t>
  </si>
  <si>
    <t>04-02-0265</t>
  </si>
  <si>
    <t>Гортензия метельчатая (Hydrangea paniculata Unique) P9</t>
  </si>
  <si>
    <t>04-02-0267</t>
  </si>
  <si>
    <t>Гортензия метельчатая (Hydrangea paniculata Wim’s Red) P9</t>
  </si>
  <si>
    <t>04-02-0218</t>
  </si>
  <si>
    <t>Гортензия дуболистная (Hydrangea quercifolia) P9</t>
  </si>
  <si>
    <t>Гортензия дуболистная (Hydrangea quercifolia Snow Queen) P9</t>
  </si>
  <si>
    <t>04-02-1693</t>
  </si>
  <si>
    <t>04-02-0390</t>
  </si>
  <si>
    <t>Зверобой кустарниковый (Hypericum inodorum Autumn Blaze) P9</t>
  </si>
  <si>
    <t>04-02-0391</t>
  </si>
  <si>
    <t>Зверобой кустарниковый (Hypericum inodorum Excellent flair) P9</t>
  </si>
  <si>
    <t>04-02-0392</t>
  </si>
  <si>
    <t>Зверобой кустарниковый (Hypericum inodorum Loke) P9</t>
  </si>
  <si>
    <t>04-02-0333</t>
  </si>
  <si>
    <t>Жасмин голоцветковый (Jasminum nudiflorum) P9</t>
  </si>
  <si>
    <t>04-02-0903</t>
  </si>
  <si>
    <t>Лаванда узколистная (Lavandula angustifolia Arctic Snow) P9</t>
  </si>
  <si>
    <t>04-02-0474</t>
  </si>
  <si>
    <t>Лаванда узколистная (Lavandula angustifolia Dwarf Blue) P9</t>
  </si>
  <si>
    <t>04-02-0476</t>
  </si>
  <si>
    <t>Лаванда узколистная (Lavandula angustifolia Munstead) P9</t>
  </si>
  <si>
    <t>04-02-0477</t>
  </si>
  <si>
    <t>Лаванда узколистная (Lavandula angustifolia Rosea) P9</t>
  </si>
  <si>
    <t>04-02-0478</t>
  </si>
  <si>
    <t>Лаванда широколистная (Lavandula stoechas Victory) P9</t>
  </si>
  <si>
    <t>04-02-0094</t>
  </si>
  <si>
    <t>Бирючина овальнолистная (Ligustrum ovalifolum) P9</t>
  </si>
  <si>
    <t>04-02-0092</t>
  </si>
  <si>
    <t>Бирючина обыкновенная (Ligustrum vulgare Aureum) P9</t>
  </si>
  <si>
    <t>04-02-0093</t>
  </si>
  <si>
    <t>Бирючина обыкновенная (Ligustrum vulgare Lodense) P9</t>
  </si>
  <si>
    <t>04-02-0339</t>
  </si>
  <si>
    <t>Жимолость гекрота (Lonicera heckrottii) P9</t>
  </si>
  <si>
    <t>04-02-0340</t>
  </si>
  <si>
    <t>Жимолость гекрота (Lonicera heckrottii Goldflame) P9</t>
  </si>
  <si>
    <t>04-02-0385</t>
  </si>
  <si>
    <t>Жимолость тельмана (Lonicera tellmanniana) P9</t>
  </si>
  <si>
    <t>04-02-0387</t>
  </si>
  <si>
    <t>Жимолость японская (Lonicera japonica American Beauty) P9</t>
  </si>
  <si>
    <t>04-02-0388</t>
  </si>
  <si>
    <t>Жимолость японская (Lonicera japonica Aureoreticulata) P9</t>
  </si>
  <si>
    <t>04-02-0389</t>
  </si>
  <si>
    <t>Жимолость японская (Lonicera japonica Hall's Prolific) P9</t>
  </si>
  <si>
    <t>04-02-0383</t>
  </si>
  <si>
    <t>Жимолость маака (Lonicera maackii) P9</t>
  </si>
  <si>
    <t>04-02-0334</t>
  </si>
  <si>
    <t>Жимолость блестящая (Lonicera nitida Elegant) P9</t>
  </si>
  <si>
    <t>04-02-0338</t>
  </si>
  <si>
    <t>Жимолость вьющаяся (Lonicera periclymenum) P9</t>
  </si>
  <si>
    <t>04-02-0282</t>
  </si>
  <si>
    <t>Дереза обыкновенная (Lycium barbarum New Big) P9</t>
  </si>
  <si>
    <t>04-02-0837</t>
  </si>
  <si>
    <t>Чубушник гибридный (Philadelphus Beauclerk) P9</t>
  </si>
  <si>
    <t>04-02-0838</t>
  </si>
  <si>
    <t>Чубушник гибридный (Philadelphus Belle Etoile) P9</t>
  </si>
  <si>
    <t>04-02-0840</t>
  </si>
  <si>
    <t>Чубушник гибридный (Philadelphus Bouquet Blanc) P9</t>
  </si>
  <si>
    <t>04-02-1696</t>
  </si>
  <si>
    <t>Чубушник (Philadelphus Erectus) P9</t>
  </si>
  <si>
    <t>04-02-0847</t>
  </si>
  <si>
    <t>Чубушник венечный (Philadelphus Innocence) P9</t>
  </si>
  <si>
    <t>04-02-0848</t>
  </si>
  <si>
    <t>Чубушник виргинский (Philadelphus Justynka) P9</t>
  </si>
  <si>
    <t>04-02-0849</t>
  </si>
  <si>
    <t>Чубушник гибридный (Philadelphus Kalina) P9</t>
  </si>
  <si>
    <t>04-02-0850</t>
  </si>
  <si>
    <t>Чубушник лемуана (Philadelphus Lemoinei) P9</t>
  </si>
  <si>
    <t>Чубушник лаймстон (Philadelphus Limestone) P9</t>
  </si>
  <si>
    <t>04-02-0853</t>
  </si>
  <si>
    <t>Чубушник гибридный (Philadelphus Manteau d`Hermine) P9</t>
  </si>
  <si>
    <t>04-02-0854</t>
  </si>
  <si>
    <t>Чубушник гибридный (Philadelphus Minesota Snowflake) P9</t>
  </si>
  <si>
    <t>04-02-0855</t>
  </si>
  <si>
    <t>Чубушник лемуана (Philadelphus Mont Blanc) P9</t>
  </si>
  <si>
    <t>04-02-0856</t>
  </si>
  <si>
    <t>Чубушник гибридный (Philadelphus Rosace) P9</t>
  </si>
  <si>
    <t>04-02-0858</t>
  </si>
  <si>
    <t>Чубушник гибридный (Philadelphus Silberregen) P9</t>
  </si>
  <si>
    <t>04-02-0860</t>
  </si>
  <si>
    <t>Чубушник венечный (Philadelphus Snowbelle) P9</t>
  </si>
  <si>
    <t>04-02-0861</t>
  </si>
  <si>
    <t>Чубушник гибридный (Philadelphus Virginal) P9</t>
  </si>
  <si>
    <t>04-02-0608</t>
  </si>
  <si>
    <t>Пузыреплодник калинолистный (Physocarpus opulifolius Luteus) P9</t>
  </si>
  <si>
    <t>04-02-0609</t>
  </si>
  <si>
    <t>Пузыреплодник калинолистный (Physocarpus opulifolius Nugget) P9</t>
  </si>
  <si>
    <t>04-02-1697</t>
  </si>
  <si>
    <t>Пузыреплодник калинолистный (Physocarpus opulifolius N5 Panther) P9</t>
  </si>
  <si>
    <t>04-02-0613</t>
  </si>
  <si>
    <t>Пузыреплодник калинолистный (Physocarpus opulifolius Zdechovice) P9</t>
  </si>
  <si>
    <t>04-02-1698</t>
  </si>
  <si>
    <t>Платан клёнолистный (Platanus acerifolia) P9</t>
  </si>
  <si>
    <t>04-02-0489</t>
  </si>
  <si>
    <t>Лапчатка кустарниковая (Potentilla fruticosa Kobold) P9</t>
  </si>
  <si>
    <t>04-02-0913</t>
  </si>
  <si>
    <t>Лапчатка кустарниковая (Potentilla fruticosa Primrose Beauty) P9</t>
  </si>
  <si>
    <t>04-02-1699</t>
  </si>
  <si>
    <t>Вишня декоративная ранняя (Prunus Accolade) P9</t>
  </si>
  <si>
    <t>04-02-0158</t>
  </si>
  <si>
    <t>Вишня мелкопильчатая (Prunus incamp Okame) P9</t>
  </si>
  <si>
    <t>04-02-0836</t>
  </si>
  <si>
    <t>Черемуха обыкновенная (Prunus padus Colorata) P9</t>
  </si>
  <si>
    <t>04-02-1603</t>
  </si>
  <si>
    <t>Вишня мелкопильчатая (Prunus serrulata Sunset Boulevard) P9</t>
  </si>
  <si>
    <t>04-02-0595</t>
  </si>
  <si>
    <t>Пираканта ярко-красная (Pyracantha coccinea Red Column) P9</t>
  </si>
  <si>
    <t>04-02-0915</t>
  </si>
  <si>
    <t>Пираканта ярко-красная (Pyracantha coccinea Red Cushion) P9</t>
  </si>
  <si>
    <t>04-02-0917</t>
  </si>
  <si>
    <t>Пираканта ярко-красная (Pyracantha coccinea Golden Charmer) P9</t>
  </si>
  <si>
    <t>04-02-0592</t>
  </si>
  <si>
    <t>Пираканта узколистная (Pyracantha Orange Glow) P9</t>
  </si>
  <si>
    <t>04-02-0593</t>
  </si>
  <si>
    <t>Пираканта узколистная (Pyracantha Soleil d'Or) P9</t>
  </si>
  <si>
    <t>04-02-0594</t>
  </si>
  <si>
    <t>Пираканта узколистная (Pyracantha Teton) P9</t>
  </si>
  <si>
    <t>04-02-0634</t>
  </si>
  <si>
    <t>Азалия/Рододендрон японский (Rhododendron Geisha Purple) P9</t>
  </si>
  <si>
    <t>04-02-0637</t>
  </si>
  <si>
    <t>04-02-0643</t>
  </si>
  <si>
    <t>Азалия/Рододендрон гибридный (Rhododendron Purpurtraum) P9</t>
  </si>
  <si>
    <t>04-02-0729</t>
  </si>
  <si>
    <t>Смородина альпийская (Ribes alpinum Schmidt) P9</t>
  </si>
  <si>
    <t>04-02-0733</t>
  </si>
  <si>
    <t>Смородина кроваво-красная (Ribes sanguineum Pulborough Scarlet) P9</t>
  </si>
  <si>
    <t>04-02-0473</t>
  </si>
  <si>
    <t>Крыжовник обыкновенный (Ribes uva-crispa Invicta) P9</t>
  </si>
  <si>
    <t>04-02-1703</t>
  </si>
  <si>
    <t>Роза Дамасская (Rosa Koszuty) P9</t>
  </si>
  <si>
    <t>04-02-1704</t>
  </si>
  <si>
    <t>04-02-0937</t>
  </si>
  <si>
    <t>Роза почвопокровная (Rosa Alba Meidiland) P9</t>
  </si>
  <si>
    <t>04-02-0650</t>
  </si>
  <si>
    <t>Роза чайно-гибридная (Rosa Pink) P9</t>
  </si>
  <si>
    <t>04-02-0659</t>
  </si>
  <si>
    <t>Шиповник морщинистый (Rosa rugosa Alba) P9</t>
  </si>
  <si>
    <t>04-02-1705</t>
  </si>
  <si>
    <t>Роза парковая (Rosa Martin Frobisher) P9</t>
  </si>
  <si>
    <t>04-02-1706</t>
  </si>
  <si>
    <t>Роза гибрид розы ругоза (Rosa Ritausma) P9</t>
  </si>
  <si>
    <t>04-02-1707</t>
  </si>
  <si>
    <t>04-02-1709</t>
  </si>
  <si>
    <t>Роза гибрид розы ругоза (Rosa Therese Bugnet) P9</t>
  </si>
  <si>
    <t>04-02-1710</t>
  </si>
  <si>
    <t>04-02-0938</t>
  </si>
  <si>
    <t>Малина обыкновенная (Rubus idaeus Golden Bliss) P9</t>
  </si>
  <si>
    <t>04-02-0752</t>
  </si>
  <si>
    <t>Спирея острозазубренная (Spiraea arguta) P9</t>
  </si>
  <si>
    <t>04-02-0754</t>
  </si>
  <si>
    <t>Спирея вангутта (Spiraea vanhouttei) P9</t>
  </si>
  <si>
    <t>04-02-0755</t>
  </si>
  <si>
    <t>Спирея березолистная (Spiraea betulifolia Island) P9</t>
  </si>
  <si>
    <t>04-02-0758</t>
  </si>
  <si>
    <t>Спирея дубравколистная (Spiraea chamaedryfolia) P9</t>
  </si>
  <si>
    <t>04-02-0765</t>
  </si>
  <si>
    <t>Спирея японская (Spiraea japonica Anthony Waterer) P9</t>
  </si>
  <si>
    <t>04-02-0764</t>
  </si>
  <si>
    <t>Спирея японская (Spiraea japonica Anthony Waterer Sapho) P9</t>
  </si>
  <si>
    <t>04-02-0769</t>
  </si>
  <si>
    <t>Спирея японская (Spiraea japonica Dart`s Red) P9</t>
  </si>
  <si>
    <t>04-02-0770</t>
  </si>
  <si>
    <t>Спирея японская (Spiraea japonica Firelight) P9</t>
  </si>
  <si>
    <t>04-02-0772</t>
  </si>
  <si>
    <t>Спирея японская (Spiraea japonica Genpei) P9</t>
  </si>
  <si>
    <t>04-02-1712</t>
  </si>
  <si>
    <t>Спирея японская (Spiraea japonica Golden Jack) P9</t>
  </si>
  <si>
    <t>04-02-0773</t>
  </si>
  <si>
    <t>Спирея японская (Spiraea japonica Golden Princess) P9</t>
  </si>
  <si>
    <t>04-02-0774</t>
  </si>
  <si>
    <t>Спирея японская (Spiraea japonica Goldflame) P9</t>
  </si>
  <si>
    <t>04-02-0777</t>
  </si>
  <si>
    <t>Спирея японская (Spiraea japonica Little Princess) P9</t>
  </si>
  <si>
    <t>04-02-0778</t>
  </si>
  <si>
    <t>Спирея японская (Spiraea japonica Macrophylla) P9</t>
  </si>
  <si>
    <t>04-02-0942</t>
  </si>
  <si>
    <t>Спирея японская (Spiraea japonica Manon) P9</t>
  </si>
  <si>
    <t>04-02-0944</t>
  </si>
  <si>
    <t>Спирея ниппонская (Spiraea nipponica Halward's Silver) P9</t>
  </si>
  <si>
    <t>04-02-0760</t>
  </si>
  <si>
    <t>Спирея ниппонская (Spiraea nipponica June Bride) P9</t>
  </si>
  <si>
    <t>04-02-0761</t>
  </si>
  <si>
    <t>Спирея ниппонская (Spiraea nipponica Snowmound) P9</t>
  </si>
  <si>
    <t>04-02-0780</t>
  </si>
  <si>
    <t>Стефанандра надрезаннолистная (Stephanandra incisa Tanakae) P9</t>
  </si>
  <si>
    <t>04-02-0735</t>
  </si>
  <si>
    <t>Снежноягодник хенаульта (Symphoricarpos chenaultii Hancock) P9</t>
  </si>
  <si>
    <t>04-02-0736</t>
  </si>
  <si>
    <t>Снежноягодник доренбоза (Symphoricarpos doorenbosii) P9</t>
  </si>
  <si>
    <t>04-02-0737</t>
  </si>
  <si>
    <t>Снежноягодник доренбоза (Symphoricarpos doorenbosii Magic Berry) P9</t>
  </si>
  <si>
    <t>04-02-0738</t>
  </si>
  <si>
    <t>Снежноягодник доренбоза (Symphoricarpos doorenbosii White Hedge) P9</t>
  </si>
  <si>
    <t>04-02-0740</t>
  </si>
  <si>
    <t>Снежноягодник белый (Symphoricarpos albus) P9</t>
  </si>
  <si>
    <t>04-02-0739</t>
  </si>
  <si>
    <t>Снежноягодник округлый (Symphoricarpos orbiculatus) P9</t>
  </si>
  <si>
    <t>04-02-0671</t>
  </si>
  <si>
    <t>Сирень жозифлекса (Syringa josiflexa Royalty) P9</t>
  </si>
  <si>
    <t>04-02-0678</t>
  </si>
  <si>
    <t>04-02-0682</t>
  </si>
  <si>
    <t>Сирень мелколистная (Syringa microphylla Superba) P9</t>
  </si>
  <si>
    <t>04-02-0683</t>
  </si>
  <si>
    <t>Сирень волосистая (Syringa Minuet) P9</t>
  </si>
  <si>
    <t>04-02-0946</t>
  </si>
  <si>
    <t>Сирень афганская (Syringa afghanica Protolaciniata) P9</t>
  </si>
  <si>
    <t>04-02-0188</t>
  </si>
  <si>
    <t>Голубика высокорослая (Vaccinium corymbosum Bluecrop) P9</t>
  </si>
  <si>
    <t>04-02-0189</t>
  </si>
  <si>
    <t>Голубика высокорослая (Vaccinium corymbosum Bluegold) P9</t>
  </si>
  <si>
    <t>04-02-0196</t>
  </si>
  <si>
    <t>Голубика высокорослая (Vaccinium corymbosum Duke) P9</t>
  </si>
  <si>
    <t>04-02-0205</t>
  </si>
  <si>
    <t>Голубика высокорослая (Vaccinium corymbosum Sierra) P9</t>
  </si>
  <si>
    <t>04-02-0462</t>
  </si>
  <si>
    <t>Клюква обыкновенная (Vaccinium macrocarpon Early Black) P9</t>
  </si>
  <si>
    <t>04-02-0464</t>
  </si>
  <si>
    <t>Клюква обыкновенная (Vaccinium macrocarpon McFarlin) P9</t>
  </si>
  <si>
    <t>04-02-0416</t>
  </si>
  <si>
    <t>Калина гордовина (Viburnum lantana Aureum) P9</t>
  </si>
  <si>
    <t>04-02-0419</t>
  </si>
  <si>
    <t>Калина обыкновенная (Viburnum opulus Compactum) P9</t>
  </si>
  <si>
    <t>04-02-1716</t>
  </si>
  <si>
    <t>04-02-0134</t>
  </si>
  <si>
    <t>Вейгела цветущая (Weigela Evita) P9</t>
  </si>
  <si>
    <t>04-02-1719</t>
  </si>
  <si>
    <t>ЗАКАЗ, шт (кратно 96)</t>
  </si>
  <si>
    <t>04-02-1720</t>
  </si>
  <si>
    <t>04-02-1721</t>
  </si>
  <si>
    <t>Выберите способ оплаты</t>
  </si>
  <si>
    <t>Курс евро</t>
  </si>
  <si>
    <t>Курс валюты банка уточняйте у менеджера</t>
  </si>
  <si>
    <t>Комментарии</t>
  </si>
  <si>
    <t>04-02-0275</t>
  </si>
  <si>
    <t>Дейция гибридная (Deutzia hybrida Pink Pom-Pom_Rosea Plena) P9</t>
  </si>
  <si>
    <t>04-02-0890</t>
  </si>
  <si>
    <t>Плющ обыкновенный (Hedera helix Thorndale) P9</t>
  </si>
  <si>
    <t>04-02-1593</t>
  </si>
  <si>
    <t>Гортензия древовидная (Hydrangea arborescens White Dome) P9</t>
  </si>
  <si>
    <t>04-02-0493</t>
  </si>
  <si>
    <t>Лапчатка кустарниковая (Potentilla fruticosa Blink/Pink Queen) P9</t>
  </si>
  <si>
    <t>04-02-1723</t>
  </si>
  <si>
    <t>Вишня мелкопильчатая (Prunus serrulata Kiku-shidare) P9</t>
  </si>
  <si>
    <t>Оплата производится в рублях по курсу Банка на день зачисления денежных средств на расчетный счет Поставщика.</t>
  </si>
  <si>
    <t>Стоимость Товара иностранного производства, тары, услуги доставки, комиссии за денежный перевод на момент размещения заказа  являются ориентировочными/приблизительными. В случае существенного изменения экономической и политической ситуации на рынке и в мире, Поставщик оставляет за собой право изменения цены на Товар, тару, услуги доставки, комиссии за денежный перевод в любой момент до передачи его Покупателю.</t>
  </si>
  <si>
    <t>Условия работы</t>
  </si>
  <si>
    <t>нет</t>
  </si>
  <si>
    <t>04-02-1725</t>
  </si>
  <si>
    <t>Кипарисовик туполистный (Chamaecyparis obtusa Nana Lutea) P9</t>
  </si>
  <si>
    <t>04-02-1726</t>
  </si>
  <si>
    <t>Кипарисовик горохоплодный (Chamaecyparis pisifera Filifera Aurea) P9</t>
  </si>
  <si>
    <t>04-02-1727</t>
  </si>
  <si>
    <t>Кипарисовик горохоплодный (Chamaecyparis pisifera Filifera Aurea Nana) P9</t>
  </si>
  <si>
    <t>04-02-0457</t>
  </si>
  <si>
    <t>Кипарисовик горохоплодный (Chamaecyparis pisifera Sungold) P9</t>
  </si>
  <si>
    <t>04-02-0569</t>
  </si>
  <si>
    <t>Можжевельник средний (Juniperus pfitzeriana Pfitzeriana Glauca) P9</t>
  </si>
  <si>
    <t>04-02-0547</t>
  </si>
  <si>
    <t>Можжевельник обыкновенный (Juniperus communis Arnold) P9</t>
  </si>
  <si>
    <t>04-02-0962</t>
  </si>
  <si>
    <t>Лиственница Маргилинда (Larix marschlinsii) P9</t>
  </si>
  <si>
    <t>Тис ягодный (Taxus baccata Fastigiata) P9</t>
  </si>
  <si>
    <t>04-02-1729</t>
  </si>
  <si>
    <t>Туя западная (Thuja occidentalis Salland) P9</t>
  </si>
  <si>
    <t>04-02-0037</t>
  </si>
  <si>
    <t>Барбарис тунберга (Berberis thunbergii Atropurpurea siewka) P9</t>
  </si>
  <si>
    <t>04-02-0073</t>
  </si>
  <si>
    <t>Барбарис тунберга (Berberis thunbergii Rosetta) P9</t>
  </si>
  <si>
    <t>04-02-1731</t>
  </si>
  <si>
    <t>Самшит вечнозеленый (Buxus sempervirens Angustifolia) P9</t>
  </si>
  <si>
    <t>04-02-1732</t>
  </si>
  <si>
    <t>Самшит вечнозеленый (Buxus sempervirens Rotundifolia) P9</t>
  </si>
  <si>
    <t>04-02-1733</t>
  </si>
  <si>
    <t>Дерен душистый (Cornus amomum Blue Cloud) P9</t>
  </si>
  <si>
    <t>04-02-1736</t>
  </si>
  <si>
    <t>Дейция шершавая (Deutzia scabra Codsall Pink) P9</t>
  </si>
  <si>
    <t>04-02-1737</t>
  </si>
  <si>
    <t>Гортензия крупнолистная (Hydrangea macrophylla Fasan) P9</t>
  </si>
  <si>
    <t>04-02-1738</t>
  </si>
  <si>
    <t>Гортензия крупнолистная (Hydrangea macrophylla King George V) P9</t>
  </si>
  <si>
    <t>04-02-1739</t>
  </si>
  <si>
    <t>Гортензия крупнолистная (Hydrangea macrophylla Messelina) P9</t>
  </si>
  <si>
    <t>04-02-1740</t>
  </si>
  <si>
    <t>Гортензия крупнолистная (Hydrangea macrophylla Wudu) P9</t>
  </si>
  <si>
    <t>04-02-1741</t>
  </si>
  <si>
    <t>04-02-0611</t>
  </si>
  <si>
    <t>Пузыреплодник калинолистный (Physocarpus opulifolius Schuch) P9</t>
  </si>
  <si>
    <t>04-02-0492</t>
  </si>
  <si>
    <t>Лапчатка кустарниковая (Potentilla fruticosa Pink Beauty/Lovely Pink) P9</t>
  </si>
  <si>
    <t>04-02-1742</t>
  </si>
  <si>
    <t>Слива растопыренная (Prunus cerasifera Pissardii) P9</t>
  </si>
  <si>
    <t>04-02-1743</t>
  </si>
  <si>
    <t>Роза Дамасская (Rosa Jacques Cartier) P9</t>
  </si>
  <si>
    <t>04-02-1744</t>
  </si>
  <si>
    <t>Роза канадская (Rosa Alexander MacKenzie) P9</t>
  </si>
  <si>
    <t>04-02-1745</t>
  </si>
  <si>
    <t>Роза морщинистая (Rosa rugosa Polarlicht) P9</t>
  </si>
  <si>
    <t>04-02-1746</t>
  </si>
  <si>
    <t>Роза морщинистая (Rosa rugosa Rotes Meer) P9</t>
  </si>
  <si>
    <t>04-02-0763</t>
  </si>
  <si>
    <t>Спирея японская (Spiraea japonica Albiflora) P9</t>
  </si>
  <si>
    <t>04-02-0766</t>
  </si>
  <si>
    <t>Спирея японская (Spiraea japonica Bullata) P9</t>
  </si>
  <si>
    <t>04-02-0679</t>
  </si>
  <si>
    <t>Сирень венгерская (Syringa josikaea) P9</t>
  </si>
  <si>
    <t>04-02-0203</t>
  </si>
  <si>
    <t>Голубика высокорослая (Vaccinium corymbosum Patriot) P9</t>
  </si>
  <si>
    <t>04-02-0128</t>
  </si>
  <si>
    <t>Вейгела цветущая (Weigela Splendid) P9</t>
  </si>
  <si>
    <t>Гортензия метельчатая (Hydrangea paniculata Grandiflora) P9</t>
  </si>
  <si>
    <t>Дереза обыкновенная (Lycium barbarum No.1) P9</t>
  </si>
  <si>
    <t>04-02-1730</t>
  </si>
  <si>
    <t>04-02-1734</t>
  </si>
  <si>
    <t>04-02-1735</t>
  </si>
  <si>
    <t>Актинидия пестролистная (Actinidia kolomikta) 2-х летняя P9</t>
  </si>
  <si>
    <t>Дейция изящная (Deutzia gracilis) 2-х летняя P9</t>
  </si>
  <si>
    <t>Дейция гибридная (Deutzia hybrida Pink Pom-Pom_Rosea Plena) 2-х летняя P9</t>
  </si>
  <si>
    <t>Арония сливолистная (Aronia prunifolia Viking) 2-х летняя P9</t>
  </si>
  <si>
    <t>Дейция розовая (Deutzia rosea Campanulata) 2-х летняя P9</t>
  </si>
  <si>
    <t>Дейция шершавая (Deutzia scabra Candidissima) 2-х летняя P9</t>
  </si>
  <si>
    <t>Форзиция промежуточная (Forsythia intermedia Lynwood) 2-х летняя P9</t>
  </si>
  <si>
    <t>Гортензия метельчатая (Hydrangea paniculata Limelight) 2-х летняя P9</t>
  </si>
  <si>
    <t>Гортензия метельчатая (Hydrangea paniculata Wim’s Red) 2-х летняя P9</t>
  </si>
  <si>
    <t>Зверобой кустарниковый (Hypericum inodorum Excellent flair) 2-х летний P9</t>
  </si>
  <si>
    <t>Бирючина овальнолистная (Ligustrum ovalifolum) 2-х летняя P9</t>
  </si>
  <si>
    <t>Жимолость японская (Lonicera japonica Aureoreticulata) 2-х летняя P9</t>
  </si>
  <si>
    <t>Жимолость маака (Lonicera maackii) 2-х летняя P9</t>
  </si>
  <si>
    <t>Лапчатка кустарниковая (Potentilla fruticosa Kobold) 2-х летняя P9</t>
  </si>
  <si>
    <t>Пираканта ярко-красная (Pyracantha coccinea Var.Kuntayi) 2-х летняя P9</t>
  </si>
  <si>
    <t>Пираканта узколистная (Pyracantha Orange Glow) 2-х летняя P9</t>
  </si>
  <si>
    <t>Пираканта узколистная (Pyracantha Teton) 2-х летняя P9</t>
  </si>
  <si>
    <t>Спирея острозазубренная (Spiraea arguta) 2-х летняя P9</t>
  </si>
  <si>
    <t>Спирея вангутта (Spiraea vanhouttei) 2-х летняя P9</t>
  </si>
  <si>
    <t>Спирея березолистная (Spiraea betulifolia) 2-х летняя P9</t>
  </si>
  <si>
    <t>Спирея березолистная (Spiraea betulifolia Island) 2-х летняя P9</t>
  </si>
  <si>
    <t>Спирея дубравколистная (Spiraea chamaedryfolia) 2-х летняя P9</t>
  </si>
  <si>
    <t>Спирея японская (Spiraea japonica Anthony Waterer Sapho) 2-х летняя P9</t>
  </si>
  <si>
    <t>Спирея японская (Spiraea japonica Dart`s Red) 2-х летняя P9</t>
  </si>
  <si>
    <t>Спирея японская (Spiraea japonica Macrophylla) 2-х летняя P9</t>
  </si>
  <si>
    <t>Спирея японская (Spiraea japonica Manon) 2-х летняя P9</t>
  </si>
  <si>
    <t>Спирея ниппонская (Spiraea nipponica Halward's Silver) 2-х летняя P9</t>
  </si>
  <si>
    <t>Спирея ниппонская (Spiraea nipponica June Bride) 2-х летняя P9</t>
  </si>
  <si>
    <t>Спирея ниппонская (Spiraea nipponica Snowmound) 2-х летняя P9</t>
  </si>
  <si>
    <t>Стефанандра надрезаннолистная (Stephanandra incisa Tanakae) 2-х летняя P9</t>
  </si>
  <si>
    <t>Сирень волосистая (Syringa Agnes Smith) 2-х летняя P9</t>
  </si>
  <si>
    <t>Сирень афганская (Syringa afghanica Protolaciniata) 2-х летняя P9</t>
  </si>
  <si>
    <t>Дерен белый (Cornus alba Kesselringii) 2-х летний P9</t>
  </si>
  <si>
    <t>Кизильник блестящий (Cotoneaster lucidus) 2-х летний P9</t>
  </si>
  <si>
    <t>Гибискус сирийский (Hibiscus syriacus Ardens) 2-х летний P9</t>
  </si>
  <si>
    <t>Гибискус сирийский (Hibiscus syriacus Maike) 2-х летний P9</t>
  </si>
  <si>
    <t>Виноград девичий пятилисточковый (Parthenocissus quinquefolia) 2-х летний P9</t>
  </si>
  <si>
    <t>Чубушник (Philadelphus Erectus) 2-х летний P9</t>
  </si>
  <si>
    <t>Чубушник венечный (Philadelphus Innocence) 2-х летний P9</t>
  </si>
  <si>
    <t>Чубушник виргинский (Philadelphus Justynka) 2-х летний P9</t>
  </si>
  <si>
    <t>Чубушник лемуана (Philadelphus Lemoinei) 2-х летний P9</t>
  </si>
  <si>
    <t>Чубушник гибридный (Philadelphus Manteau d`Hermine) 2-х летний P9</t>
  </si>
  <si>
    <t>Чубушник лемуана (Philadelphus Mont Blanc) 2-х летний P9</t>
  </si>
  <si>
    <t>Пузыреплодник калинолистный (Physocarpus opulifolius Nugget) 2-х летний P9</t>
  </si>
  <si>
    <t>Пузыреплодник калинолистный (Physocarpus opulifolius Zdechovice) 2-х летний P9</t>
  </si>
  <si>
    <t>04-02-1747</t>
  </si>
  <si>
    <t>04-02-1748</t>
  </si>
  <si>
    <t>04-02-1749</t>
  </si>
  <si>
    <t>04-02-1750</t>
  </si>
  <si>
    <t>04-02-1751</t>
  </si>
  <si>
    <t>04-02-1752</t>
  </si>
  <si>
    <t>04-02-1753</t>
  </si>
  <si>
    <t>04-02-1754</t>
  </si>
  <si>
    <t>04-02-1755</t>
  </si>
  <si>
    <t>04-02-1756</t>
  </si>
  <si>
    <t>04-02-1757</t>
  </si>
  <si>
    <t>04-02-1758</t>
  </si>
  <si>
    <t>04-02-1759</t>
  </si>
  <si>
    <t>04-02-1760</t>
  </si>
  <si>
    <t>04-02-1761</t>
  </si>
  <si>
    <t>04-02-1762</t>
  </si>
  <si>
    <t>04-02-1763</t>
  </si>
  <si>
    <t>04-02-1764</t>
  </si>
  <si>
    <t>04-02-1765</t>
  </si>
  <si>
    <t>04-02-1766</t>
  </si>
  <si>
    <t>04-02-1767</t>
  </si>
  <si>
    <t>04-02-1768</t>
  </si>
  <si>
    <t>04-02-1769</t>
  </si>
  <si>
    <t>04-02-1770</t>
  </si>
  <si>
    <t>04-02-1771</t>
  </si>
  <si>
    <t>04-02-1772</t>
  </si>
  <si>
    <t>04-02-1773</t>
  </si>
  <si>
    <t>04-02-1774</t>
  </si>
  <si>
    <t>04-02-1775</t>
  </si>
  <si>
    <t>04-02-1776</t>
  </si>
  <si>
    <t>04-02-1777</t>
  </si>
  <si>
    <t>04-02-1778</t>
  </si>
  <si>
    <t>04-02-1779</t>
  </si>
  <si>
    <t>04-02-1780</t>
  </si>
  <si>
    <t>04-02-1781</t>
  </si>
  <si>
    <t>04-02-1782</t>
  </si>
  <si>
    <t>04-02-1783</t>
  </si>
  <si>
    <t>04-02-1784</t>
  </si>
  <si>
    <t>04-02-1785</t>
  </si>
  <si>
    <t>04-02-1786</t>
  </si>
  <si>
    <t>04-02-1787</t>
  </si>
  <si>
    <t>04-02-1788</t>
  </si>
  <si>
    <t>04-02-1789</t>
  </si>
  <si>
    <t>04-02-1790</t>
  </si>
  <si>
    <t>Кипарисовик туполистный (Chamaecyparis obtusa Gracilis) P9</t>
  </si>
  <si>
    <t>Кариоптерис кландоненский (Caryopteris clandonensis Kew Blue) P9</t>
  </si>
  <si>
    <t>Инд</t>
  </si>
  <si>
    <t>Наличие</t>
  </si>
  <si>
    <t>04-02-0001</t>
  </si>
  <si>
    <t>Айва обыкновенная (Cydonia oblonga Bereczki) P9</t>
  </si>
  <si>
    <t>04-02-0006</t>
  </si>
  <si>
    <t>Акебия пятерная (Akebia quinata) P9</t>
  </si>
  <si>
    <t>04-02-0020</t>
  </si>
  <si>
    <t>Актинидия пестролистная (Actinidia kolomikta Dr. Szymanowski) P9</t>
  </si>
  <si>
    <t>04-02-0022</t>
  </si>
  <si>
    <t>Андромеда многолистная (Andromeda polifolia Blue Ice) P9</t>
  </si>
  <si>
    <t>04-02-0030</t>
  </si>
  <si>
    <t>Барбарис корейский (Berberis koreana) P9</t>
  </si>
  <si>
    <t>04-02-0045</t>
  </si>
  <si>
    <t>Барбарис тунберга (Berberis thunbergii Concorde) P9</t>
  </si>
  <si>
    <t>04-02-0066</t>
  </si>
  <si>
    <t>Барбарис тунберга (Berberis thunbergii Pink Queen) P9</t>
  </si>
  <si>
    <t>04-02-0071</t>
  </si>
  <si>
    <t>Барбарис тунберга (Berberis thunbergii Red Rocket) P9</t>
  </si>
  <si>
    <t>04-02-0078</t>
  </si>
  <si>
    <t>Береза повислая (Betula pendula Dalecarlica) P9</t>
  </si>
  <si>
    <t>04-02-0079</t>
  </si>
  <si>
    <t>Береза повислая (Betula pendula Purpurea) P9</t>
  </si>
  <si>
    <t>04-02-0084</t>
  </si>
  <si>
    <t>Береза полезная (Betula utilis Var. Jacquemontii) P9</t>
  </si>
  <si>
    <t>04-02-0085</t>
  </si>
  <si>
    <t>Бересклет крылатый (Euonymus alatus Compactus) P9</t>
  </si>
  <si>
    <t>04-02-0086</t>
  </si>
  <si>
    <t>Бересклет крылатый (Euonymus alatus) P9</t>
  </si>
  <si>
    <t>04-02-0088</t>
  </si>
  <si>
    <t>Бересклет форчуна (Euonymus fortunei Emerald Gaiety) P9</t>
  </si>
  <si>
    <t>04-02-0091</t>
  </si>
  <si>
    <t>Бересклет форчуна (Euonymus fortunei Variegatus) P9</t>
  </si>
  <si>
    <t>04-02-0099</t>
  </si>
  <si>
    <t>Буддлея давида (Buddleja davidii Dart`s Papillon Bleu) P9</t>
  </si>
  <si>
    <t>04-02-0100</t>
  </si>
  <si>
    <t>Буддлея давида (Buddleja davidii Empire Blue) P9</t>
  </si>
  <si>
    <t>04-02-0105</t>
  </si>
  <si>
    <t>Буддлея давида (Buddleja davidii Lochinch) P9</t>
  </si>
  <si>
    <t>04-02-0108</t>
  </si>
  <si>
    <t>Буддлея давида (Buddleja davidii Nanho Purple) P9</t>
  </si>
  <si>
    <t>04-02-0111</t>
  </si>
  <si>
    <t>Буддлея давида (Buddleja davidii Royal Red) P9</t>
  </si>
  <si>
    <t>04-02-0113</t>
  </si>
  <si>
    <t>Буддлея давида (Buddleja davidii Summer Beauty) P9</t>
  </si>
  <si>
    <t>04-02-0114</t>
  </si>
  <si>
    <t>Буддлея давида (Buddleja davidii Var. Nanhoensis) P9</t>
  </si>
  <si>
    <t>04-02-0117</t>
  </si>
  <si>
    <t>Бузина черная (Sambucus nigra Aurea) P9</t>
  </si>
  <si>
    <t>04-02-0121</t>
  </si>
  <si>
    <t>Вейгела гибридная (Weigela Looymansii Aurea) P9</t>
  </si>
  <si>
    <t>04-02-0129</t>
  </si>
  <si>
    <t>Вейгела миддендорфа (Weigela middendorffiana) P9</t>
  </si>
  <si>
    <t>04-02-0131</t>
  </si>
  <si>
    <t>Вейгела цветущая (Weigela Bristol Ruby) P9</t>
  </si>
  <si>
    <t>04-02-0139</t>
  </si>
  <si>
    <t>Вейгела цветущая (Weigela florida Marjorie) P9</t>
  </si>
  <si>
    <t>04-02-0144</t>
  </si>
  <si>
    <t>Вейгела цветущая (Weigela florida Nana Purpurea) P9</t>
  </si>
  <si>
    <t>04-02-0159</t>
  </si>
  <si>
    <t>Вишня железистая (Prunus glandulosa Alba Plena) P9</t>
  </si>
  <si>
    <t>04-02-0161</t>
  </si>
  <si>
    <t>Вишня мелкопильчатая (Prunus serrulata Pink Perfection) P9</t>
  </si>
  <si>
    <t>04-02-0162</t>
  </si>
  <si>
    <t>Вишня мелкопильчатая (Prunus serrulata Royal Burgundy) P9</t>
  </si>
  <si>
    <t>04-02-0168</t>
  </si>
  <si>
    <t>Волчеягодник боровой (Daphne cneorum Collina Garalens) P9</t>
  </si>
  <si>
    <t>04-02-0174</t>
  </si>
  <si>
    <t>Гибискус сирийский (Hibiscus syriacus Hamabo) P9</t>
  </si>
  <si>
    <t>04-02-0177</t>
  </si>
  <si>
    <t>Гибискус сирийский (Hibiscus syriacus Marina) P9</t>
  </si>
  <si>
    <t>04-02-0187</t>
  </si>
  <si>
    <t>Гинкго билоба (Ginkgo biloba) P9</t>
  </si>
  <si>
    <t>04-02-0208</t>
  </si>
  <si>
    <t>Горец ауберта (Polygonum aubertii) P9</t>
  </si>
  <si>
    <t>04-02-0209</t>
  </si>
  <si>
    <t>Гортензия длинночерешковая (Hydrangea anomala Subsp Petiolaris) P9</t>
  </si>
  <si>
    <t>04-02-0212</t>
  </si>
  <si>
    <t>Гортензия дуболистная (Hydrangea quercifolia Amethyst) P9</t>
  </si>
  <si>
    <t>04-02-0219</t>
  </si>
  <si>
    <t>Гортензия крупнолистная (Hydrangea macrophylla Alpengluhen) P9</t>
  </si>
  <si>
    <t>04-02-0221</t>
  </si>
  <si>
    <t>Гортензия крупнолистная (Hydrangea macrophylla Blaumeise/Blauer Teller) P9</t>
  </si>
  <si>
    <t>04-02-0222</t>
  </si>
  <si>
    <t>Гортензия крупнолистная (Hydrangea macrophylla Blue Wave/Mariesii Perfecta) P9</t>
  </si>
  <si>
    <t>04-02-0223</t>
  </si>
  <si>
    <t>Гортензия крупнолистная (Hydrangea macrophylla Bodensee) P9</t>
  </si>
  <si>
    <t>04-02-0224</t>
  </si>
  <si>
    <t>Гортензия крупнолистная (Hydrangea macrophylla Bouquet Rose) P9</t>
  </si>
  <si>
    <t>04-02-0225</t>
  </si>
  <si>
    <t>Гортензия крупнолистная (Hydrangea macrophylla Freudenstein) P9</t>
  </si>
  <si>
    <t>04-02-0229</t>
  </si>
  <si>
    <t>Гортензия крупнолистная (Hydrangea macrophylla Leuchtfeuer) P9</t>
  </si>
  <si>
    <t>04-02-0230</t>
  </si>
  <si>
    <t>Гортензия крупнолистная (Hydrangea macrophylla Libelle) P9</t>
  </si>
  <si>
    <t>04-02-0233</t>
  </si>
  <si>
    <t>Гортензия крупнолистная (Hydrangea macrophylla Masja/Sibilla) P9</t>
  </si>
  <si>
    <t>04-02-0234</t>
  </si>
  <si>
    <t>04-02-0235</t>
  </si>
  <si>
    <t>Гортензия крупнолистная (Hydrangea macrophylla Miss Hepburn) P9</t>
  </si>
  <si>
    <t>04-02-0237</t>
  </si>
  <si>
    <t>Гортензия крупнолистная (Hydrangea macrophylla Pax/Nymphe) P9</t>
  </si>
  <si>
    <t>04-02-0239</t>
  </si>
  <si>
    <t>Гортензия крупнолистная (Hydrangea macrophylla Renata Steiniger) P9</t>
  </si>
  <si>
    <t>04-02-0240</t>
  </si>
  <si>
    <t>Гортензия крупнолистная (Hydrangea macrophylla Renate) P9</t>
  </si>
  <si>
    <t>04-02-0244</t>
  </si>
  <si>
    <t>Гортензия крупнолистная (Hydrangea macrophylla Taube) P9</t>
  </si>
  <si>
    <t>04-02-0246</t>
  </si>
  <si>
    <t>Гортензия крупнолистная (Hydrangea macrophylla White Wave/Mariesii Grandiflora) P9</t>
  </si>
  <si>
    <t>04-02-0247</t>
  </si>
  <si>
    <t>Гортензия крупнолистная (Hydrangea macrophylla Yola) P9</t>
  </si>
  <si>
    <t>04-02-0261</t>
  </si>
  <si>
    <t>Гортензия метельчатая (Hydrangea paniculata Ruby) P9</t>
  </si>
  <si>
    <t>04-02-0268</t>
  </si>
  <si>
    <t>Гортензия пильчатая (Hydrangea serrata Blue Deckle) P9</t>
  </si>
  <si>
    <t>04-02-0270</t>
  </si>
  <si>
    <t>Гортензия шершавая (Hydrangea aspera Macrophylla) P9</t>
  </si>
  <si>
    <t>04-02-0271</t>
  </si>
  <si>
    <t>Граб обыкнове́нный (Carpinus betulus) P9</t>
  </si>
  <si>
    <t>04-02-0274</t>
  </si>
  <si>
    <t>Дейция гибридная (Deutzia hybrida Mont Rose) P9</t>
  </si>
  <si>
    <t>04-02-0297</t>
  </si>
  <si>
    <t>Дерен кроваво-красный (Cornus sanguinea Anny's Winter Orange) P9</t>
  </si>
  <si>
    <t>04-02-0301</t>
  </si>
  <si>
    <t>Дерен мужской (Cornus mas Aurea) P9</t>
  </si>
  <si>
    <t>04-02-0302</t>
  </si>
  <si>
    <t>Дерен мужской (Cornus mas Golden Glory) P9</t>
  </si>
  <si>
    <t>04-02-0303</t>
  </si>
  <si>
    <t>Дерен мужской (Cornus mas Jantarnyj) P9</t>
  </si>
  <si>
    <t>04-02-0304</t>
  </si>
  <si>
    <t>Дерен мужской (Cornus mas Jolico) P9</t>
  </si>
  <si>
    <t>04-02-0305</t>
  </si>
  <si>
    <t>04-02-0306</t>
  </si>
  <si>
    <t>Дерен мужской (Cornus mas Macrocarpa) P9</t>
  </si>
  <si>
    <t>04-02-0307</t>
  </si>
  <si>
    <t>04-02-0309</t>
  </si>
  <si>
    <t>Дерен мужской (Cornus mas) P9</t>
  </si>
  <si>
    <t>04-02-0314</t>
  </si>
  <si>
    <t>Дёрен цветущий (Cornus florida) P9</t>
  </si>
  <si>
    <t>04-02-0321</t>
  </si>
  <si>
    <t>Ежевика кустистая (Rubus fruticosus Thornfree) P9</t>
  </si>
  <si>
    <t>04-02-0325</t>
  </si>
  <si>
    <t>Ель канадская (Picea glauca Echiniformis) P9</t>
  </si>
  <si>
    <t>04-02-0336</t>
  </si>
  <si>
    <t>Жимолость брауна (Lonicera brownii Dropmore Scarlet) P9</t>
  </si>
  <si>
    <t>04-02-0341</t>
  </si>
  <si>
    <t>Жимолость гекрота (Lonicera heckrottii Variegata) P9</t>
  </si>
  <si>
    <t>04-02-0393</t>
  </si>
  <si>
    <t>Ива спиралевидная (Salix Erythroflexuosa) P9</t>
  </si>
  <si>
    <t>04-02-0394</t>
  </si>
  <si>
    <t>Ива цельнолистная (Salix integra Hakuro-nishiki) P9</t>
  </si>
  <si>
    <t>04-02-0396</t>
  </si>
  <si>
    <t>Ирга крупноцветковая (Amelanchier grandiflora Forest Prince) P9</t>
  </si>
  <si>
    <t>04-02-0397</t>
  </si>
  <si>
    <t>Ирга канадская (Amelanchier canadensis Prince William) P9</t>
  </si>
  <si>
    <t>04-02-0400</t>
  </si>
  <si>
    <t>Ирга ламарка (Amelanchier lamarckii) P9</t>
  </si>
  <si>
    <t>04-02-0401</t>
  </si>
  <si>
    <t>Ирга ольхолистная (Amelanchier alnifolia Honeywood) P9</t>
  </si>
  <si>
    <t>04-02-0403</t>
  </si>
  <si>
    <t>Ирга ольхолистная (Amelanchier alnifolia Mandam) P9</t>
  </si>
  <si>
    <t>04-02-0404</t>
  </si>
  <si>
    <t>Ирга ольхолистная (Amelanchier alnifolia Martin) P9</t>
  </si>
  <si>
    <t>04-02-0406</t>
  </si>
  <si>
    <t>Ирга ольхолистная (Amelanchier alnifolia Sleyt) P9</t>
  </si>
  <si>
    <t>04-02-0407</t>
  </si>
  <si>
    <t>Ирга ольхолистная (Amelanchier alnifolia Smokey) P9</t>
  </si>
  <si>
    <t>04-02-0410</t>
  </si>
  <si>
    <t>Калина боднантенская (Viburnum bodnantense Charles Lamont) P9</t>
  </si>
  <si>
    <t>04-02-0411</t>
  </si>
  <si>
    <t>Калина боднантенская (Viburnum bodnantense Dawn) P9</t>
  </si>
  <si>
    <t>04-02-0413</t>
  </si>
  <si>
    <t>Калина барквуда (Viburnum burkwoodii) P9</t>
  </si>
  <si>
    <t>04-02-0414</t>
  </si>
  <si>
    <t>Калина английская (Viburnum carlcephalum) P9</t>
  </si>
  <si>
    <t>04-02-0415</t>
  </si>
  <si>
    <t>Калина гордовина (Viburnum lantana Aureovariegata) P9</t>
  </si>
  <si>
    <t>04-02-0417</t>
  </si>
  <si>
    <t>Калина карльса (Viburnum carlesii Juddii) P9</t>
  </si>
  <si>
    <t>04-02-0420</t>
  </si>
  <si>
    <t>Калина обыкновенная (Viburnum opulus Nanum) P9</t>
  </si>
  <si>
    <t>04-02-0421</t>
  </si>
  <si>
    <t>Калина обыкновенная (Viburnum opulus Pohjan Neito) P9</t>
  </si>
  <si>
    <t>04-02-0422</t>
  </si>
  <si>
    <t>Калина обыкновенная (Viburnum opulus Roseum) P9</t>
  </si>
  <si>
    <t>04-02-0425</t>
  </si>
  <si>
    <t>Калина обыкновенная (Viburnum Eskimo) P9</t>
  </si>
  <si>
    <t>04-02-0426</t>
  </si>
  <si>
    <t>Калина саржента (Viburnum sargentii Onondaga) P9</t>
  </si>
  <si>
    <t>04-02-0431</t>
  </si>
  <si>
    <t>Калина складчатая (Viburnum plicatum Rotundifolium/Grandiflorum) P9</t>
  </si>
  <si>
    <t>04-02-0433</t>
  </si>
  <si>
    <t>Калина складчатая (Viburnum plicatum Tomentosum) P9</t>
  </si>
  <si>
    <t>04-02-0434</t>
  </si>
  <si>
    <t>Калина складчатая (Viburnum plicatum Watanabe) P9</t>
  </si>
  <si>
    <t>04-02-0437</t>
  </si>
  <si>
    <t>Калина фаррера (Viburnum farreri December Dwarf) P9</t>
  </si>
  <si>
    <t>04-02-0439</t>
  </si>
  <si>
    <t>04-02-0441</t>
  </si>
  <si>
    <t>Керрия японская (Kerria japonica Golden Guinea) P9</t>
  </si>
  <si>
    <t>04-02-0442</t>
  </si>
  <si>
    <t>Керрия японская (Kerria japonica Pleniflora) P9</t>
  </si>
  <si>
    <t>04-02-0444</t>
  </si>
  <si>
    <t>Кизильник гибридный (Cotoneaster suecicus Coral Beauty) P9</t>
  </si>
  <si>
    <t>04-02-0448</t>
  </si>
  <si>
    <t>Кизильник даммера (Cotoneaster dammeri Major) P9</t>
  </si>
  <si>
    <t>04-02-0458</t>
  </si>
  <si>
    <t>Кипарисовик лавсона (Chamaecyparis lawsoniana Ivonne) P9</t>
  </si>
  <si>
    <t>04-02-0469</t>
  </si>
  <si>
    <t>Красивоплодник бодиньера (Callicarpa bodinieri Profusion) P9</t>
  </si>
  <si>
    <t>04-02-0475</t>
  </si>
  <si>
    <t>Лаванда узколистная (Lavandula angustifolia Hidcote) P9</t>
  </si>
  <si>
    <t>04-02-0486</t>
  </si>
  <si>
    <t>Лапчатка кустарниковая (Potentilla fruticosa Goldstar) P9</t>
  </si>
  <si>
    <t>04-02-0501</t>
  </si>
  <si>
    <t>Лиственница европейская (Larix decidua) P9</t>
  </si>
  <si>
    <t>04-02-0504</t>
  </si>
  <si>
    <t>Магнолия гибридная (Magnolia Betty) P9</t>
  </si>
  <si>
    <t>04-02-0505</t>
  </si>
  <si>
    <t>Магнолия гибридная (Magnolia Galaxy) P9</t>
  </si>
  <si>
    <t>04-02-0506</t>
  </si>
  <si>
    <t>Магнолия гибридная (Magnolia George Henry Kern) P9</t>
  </si>
  <si>
    <t>04-02-0507</t>
  </si>
  <si>
    <t>Магнолия гибридная (Magnolia Susan) P9</t>
  </si>
  <si>
    <t>04-02-0508</t>
  </si>
  <si>
    <t>Магнолия звёздчатая (Magnolia stellata Rosea) P9</t>
  </si>
  <si>
    <t>04-02-0510</t>
  </si>
  <si>
    <t>Магнолия звёздчатая (Magnolia stellata) P9</t>
  </si>
  <si>
    <t>04-02-0511</t>
  </si>
  <si>
    <t>Магнолия кобус (Magnolia kobus) P9</t>
  </si>
  <si>
    <t>04-02-0512</t>
  </si>
  <si>
    <t>Магнолия лебнера (Magnolia loebneri Leonard Messel) P9</t>
  </si>
  <si>
    <t>04-02-0514</t>
  </si>
  <si>
    <t>Магнолия лилиецветная (Magnolia liliflora Nigra) P9</t>
  </si>
  <si>
    <t>04-02-0515</t>
  </si>
  <si>
    <t>Магнолия суланжа (Magnolia soulangeana Alba Superba) P9</t>
  </si>
  <si>
    <t>04-02-0516</t>
  </si>
  <si>
    <t>Магнолия суланжа (Magnolia soulangeana) P9</t>
  </si>
  <si>
    <t>04-02-0520</t>
  </si>
  <si>
    <t>Ежемалина (Rubus Tayberry) P9</t>
  </si>
  <si>
    <t>04-02-0521</t>
  </si>
  <si>
    <t>Малина обыкновенная (Rubus idaeus All Gold) P9</t>
  </si>
  <si>
    <t>04-02-0522</t>
  </si>
  <si>
    <t>Малина обыкновенная (Rubus idaeus Autumn Bliss) P9</t>
  </si>
  <si>
    <t>04-02-0529</t>
  </si>
  <si>
    <t>Малина обыкновенная (Rubus idaeus Willamette) P9</t>
  </si>
  <si>
    <t>04-02-0530</t>
  </si>
  <si>
    <t>Метасеквойя древнейшая (Metasequoia glyptostroboides) P9</t>
  </si>
  <si>
    <t>04-02-0536</t>
  </si>
  <si>
    <t>Можжевельник горизонтальный (Juniperus horizontalis Blue Chip) P9</t>
  </si>
  <si>
    <t>04-02-0538</t>
  </si>
  <si>
    <t>Можжевельник горизонтальный (Juniperus horizontalis Limeglow) P9</t>
  </si>
  <si>
    <t>04-02-0557</t>
  </si>
  <si>
    <t>Можжевельник прибрежный (Juniperus conferta Blue Pacific) P9</t>
  </si>
  <si>
    <t>04-02-0562</t>
  </si>
  <si>
    <t>Можжевельник средний (Juniperus pfitzeriana Gold Coast) P9</t>
  </si>
  <si>
    <t>04-02-0563</t>
  </si>
  <si>
    <t>Можжевельник средний (Juniperus pfitzeriana Gold Star) P9</t>
  </si>
  <si>
    <t>04-02-0565</t>
  </si>
  <si>
    <t>Можжевельник средний (Juniperus media Mint Julep) P9</t>
  </si>
  <si>
    <t>04-02-0577</t>
  </si>
  <si>
    <t>Можжевельник чешуйчатый (Juniperus squamata Meyeri) P9</t>
  </si>
  <si>
    <t>04-02-0579</t>
  </si>
  <si>
    <t>Облепиха крушиновидная (Hippophae rhamnoides Friesdorfer Orange) P9</t>
  </si>
  <si>
    <t>04-02-0582</t>
  </si>
  <si>
    <t>Облепиха крушиновидная (Hippophae rhamnoides Hikul) P9</t>
  </si>
  <si>
    <t>04-02-0583</t>
  </si>
  <si>
    <t>Облепиха крушиновидная (Hippophae rhamnoides Leikora) P9</t>
  </si>
  <si>
    <t>04-02-0584</t>
  </si>
  <si>
    <t>Облепиха крушиновидная (Hippophae rhamnoides Pollmix) P9</t>
  </si>
  <si>
    <t>04-02-0588</t>
  </si>
  <si>
    <t>Пахизандра верхушечная (Pachysandra terminalis Green Carpet) P9</t>
  </si>
  <si>
    <t>04-02-0590</t>
  </si>
  <si>
    <t>Пахизандра верхушечная (Pachysandra terminalis) P9</t>
  </si>
  <si>
    <t>04-02-0591</t>
  </si>
  <si>
    <t>Перовския полынная (Perovskia abrotanoides) P9</t>
  </si>
  <si>
    <t>04-02-0598</t>
  </si>
  <si>
    <t>Пихта нордмана (Abies nordmanniana) P9</t>
  </si>
  <si>
    <t>04-02-0614</t>
  </si>
  <si>
    <t>Ракитник венечный (Cytisus Andreanus) P9</t>
  </si>
  <si>
    <t>04-02-0618</t>
  </si>
  <si>
    <t>Ракитник венечный (Cytisus Maria Burkwood) P9</t>
  </si>
  <si>
    <t>04-02-0622</t>
  </si>
  <si>
    <t>Ракитник ранний (Cytisus Boskoop Ruby) P9</t>
  </si>
  <si>
    <t>04-02-0632</t>
  </si>
  <si>
    <t>Азалия/Рододендрон японский (Rhododendron Fridoline) P9</t>
  </si>
  <si>
    <t>04-02-0633</t>
  </si>
  <si>
    <t>Азалия/Рододендрон японский (Rhododendron Geisha Orange) P9</t>
  </si>
  <si>
    <t>04-02-0642</t>
  </si>
  <si>
    <t>Азалия/Рододендрон японский (Rhododendron Petticoat) P9</t>
  </si>
  <si>
    <t>04-02-0652</t>
  </si>
  <si>
    <t>Роза почвопокровная (Rosa The Fairy) P9</t>
  </si>
  <si>
    <t>04-02-0660</t>
  </si>
  <si>
    <t>Шиповник морщинистый (Rosa rugosa Dagmar Hastrup) P9</t>
  </si>
  <si>
    <t>04-02-0661</t>
  </si>
  <si>
    <t>Шиповник морщинистый (Rosa rugosa Hansa) P9</t>
  </si>
  <si>
    <t>04-02-0662</t>
  </si>
  <si>
    <t>Шиповник морщинистый (Rosa rugosa Moje Hammarberg) P9</t>
  </si>
  <si>
    <t>04-02-0664</t>
  </si>
  <si>
    <t>04-02-0665</t>
  </si>
  <si>
    <t>Рябинник рябинолистный (Sorbaria sorbifolia Sem) P9</t>
  </si>
  <si>
    <t>04-02-0666</t>
  </si>
  <si>
    <t>Рябинник рябинолистный (Sorbaria sorbifolia) P9</t>
  </si>
  <si>
    <t>04-02-0674</t>
  </si>
  <si>
    <t>Сирень престона (Syringa prestoniae Miss Canada) P9</t>
  </si>
  <si>
    <t>04-02-0680</t>
  </si>
  <si>
    <t>Сирень мейера (Syringa meyeri Palibin) P9</t>
  </si>
  <si>
    <t>04-02-0686</t>
  </si>
  <si>
    <t>04-02-0688</t>
  </si>
  <si>
    <t>Сирень обыкновенная (Syringa vulgaris Charles Joly) P9</t>
  </si>
  <si>
    <t>04-02-0690</t>
  </si>
  <si>
    <t>Сирень обыкновенная (Syringa vulgaris Esther Staley) P9</t>
  </si>
  <si>
    <t>04-02-0692</t>
  </si>
  <si>
    <t>Сирень обыкновенная (Syringa vulgaris General Pershing) P9</t>
  </si>
  <si>
    <t>04-02-0697</t>
  </si>
  <si>
    <t>Сирень обыкновенная (Syringa vulgaris Kolchoznica) P9</t>
  </si>
  <si>
    <t>04-02-0699</t>
  </si>
  <si>
    <t>Сирень обыкновенная (Syringa vulgaris Lebieduszka) P9</t>
  </si>
  <si>
    <t>04-02-0703</t>
  </si>
  <si>
    <t>Сирень обыкновенная (Syringa vulgaris Michel Buchner) P9</t>
  </si>
  <si>
    <t>04-02-0704</t>
  </si>
  <si>
    <t>Сирень обыкновенная (Syringa vulgaris Miss Ellen Willmott) P9</t>
  </si>
  <si>
    <t>04-02-0710</t>
  </si>
  <si>
    <t>Сирень обыкновенная (Syringa vulgaris Professor Hoser) P9</t>
  </si>
  <si>
    <t>04-02-0713</t>
  </si>
  <si>
    <t>Сирень обыкновенная (Syringa vulgaris Sensation) P9</t>
  </si>
  <si>
    <t>04-02-0715</t>
  </si>
  <si>
    <t>Сирень обыкновенная (Syringa vulgaris Znamya Lenina) P9</t>
  </si>
  <si>
    <t>04-02-0716</t>
  </si>
  <si>
    <t>Сирень обыкновенная (Syringa vulgaris) P9</t>
  </si>
  <si>
    <t>04-02-0723</t>
  </si>
  <si>
    <t>Скумпия кожевенная (Cotinus coggygria Rubrifolius) P9</t>
  </si>
  <si>
    <t>04-02-0725</t>
  </si>
  <si>
    <t>Скумпия кожевенная (Cotinus coggygria) P9</t>
  </si>
  <si>
    <t>04-02-0727</t>
  </si>
  <si>
    <t>Слива растопыренная (Prunus cerasifera Woodii) P9</t>
  </si>
  <si>
    <t>04-02-0734</t>
  </si>
  <si>
    <t>Смородина черная (Ribes nigrum Titania) P9</t>
  </si>
  <si>
    <t>04-02-0743</t>
  </si>
  <si>
    <t>Сосна гималайская (Pinus wallichiana Griffithii) P9</t>
  </si>
  <si>
    <t>04-02-0744</t>
  </si>
  <si>
    <t>Сосна горная (Pinus mugo mughus) P9</t>
  </si>
  <si>
    <t>04-02-0750</t>
  </si>
  <si>
    <t>Сосна черная (Pinus nigra Pyramidalis) P9</t>
  </si>
  <si>
    <t>04-02-0751</t>
  </si>
  <si>
    <t>Сосна черная (Pinus nigra) P9</t>
  </si>
  <si>
    <t>04-02-0789</t>
  </si>
  <si>
    <t>04-02-0790</t>
  </si>
  <si>
    <t>Тис ягодный (Taxus baccata Repandens) P9</t>
  </si>
  <si>
    <t>04-02-0799</t>
  </si>
  <si>
    <t>Туя западная (Thuja occidentalis Golden Tuffet) P9</t>
  </si>
  <si>
    <t>04-02-0804</t>
  </si>
  <si>
    <t>Туя западная (Thuja occidentalis Little Champion) P9</t>
  </si>
  <si>
    <t>04-02-0813</t>
  </si>
  <si>
    <t>Туя западная (Thuja occidentalis Tiny Tim) P9</t>
  </si>
  <si>
    <t>04-02-0819</t>
  </si>
  <si>
    <t>Форзиция промежуточная (Forsythia intermedia Goldrausch) P9</t>
  </si>
  <si>
    <t>04-02-0828</t>
  </si>
  <si>
    <t>Хеномелес/айва великолепный (Chaenomeles speciosa Rubra) P9</t>
  </si>
  <si>
    <t>04-02-0831</t>
  </si>
  <si>
    <t>Хеномелес/айва средний (Chaenomeles superba Crimson and Gold) P9</t>
  </si>
  <si>
    <t>04-02-0835</t>
  </si>
  <si>
    <t>Хеномелес/айва японский (Chaenomeles japonica Red Joy) P9</t>
  </si>
  <si>
    <t>04-02-0863</t>
  </si>
  <si>
    <t>Шелковица (Morus Illinois Everbearing) P9</t>
  </si>
  <si>
    <t>04-02-0866</t>
  </si>
  <si>
    <t>Шелковица черная (Morus nigra) P9</t>
  </si>
  <si>
    <t>04-02-0873</t>
  </si>
  <si>
    <t>Барбарис юлиана (Berberis julianae) P9</t>
  </si>
  <si>
    <t>04-02-0884</t>
  </si>
  <si>
    <t>Кизил обыкновенный (Cornus mas Swietljaczok) P9</t>
  </si>
  <si>
    <t>04-02-0887</t>
  </si>
  <si>
    <t>Ракитник венечный (Cytisus scoparius Vanesse) P9</t>
  </si>
  <si>
    <t>04-02-0895</t>
  </si>
  <si>
    <t>Гортензия крупнолистная (Hydrangea macrophylla Red Baron/Schone Bautznerin) P9</t>
  </si>
  <si>
    <t>04-02-0900</t>
  </si>
  <si>
    <t>Гортензия дуболистная (Hydrangea quercifolia Snow Giant) P9</t>
  </si>
  <si>
    <t>04-02-0906</t>
  </si>
  <si>
    <t>Магнолия суланжа (Magnolia soulangeana Alexandrina) P9</t>
  </si>
  <si>
    <t>04-02-0907</t>
  </si>
  <si>
    <t>Магнолия суланжа (Magnolia soulangeana Heaven Scent) P9</t>
  </si>
  <si>
    <t>04-02-0908</t>
  </si>
  <si>
    <t>Магнолия суланжа (Magnolia soulangeana Rustica Rubra) P9</t>
  </si>
  <si>
    <t>04-02-0909</t>
  </si>
  <si>
    <t>Магнолия суланжа (Magnolia soulangeana Verbanica) P9</t>
  </si>
  <si>
    <t>04-02-0910</t>
  </si>
  <si>
    <t>Магнолия звёздчатая (Magnolia stellata Waterlily) P9</t>
  </si>
  <si>
    <t>04-02-0911</t>
  </si>
  <si>
    <t>Шелковица белая (Morus alba Shin Tso) P9</t>
  </si>
  <si>
    <t>04-02-0912</t>
  </si>
  <si>
    <t>Лапчатка кустарниковая (Potentilla fruticosa Orange Star) P9</t>
  </si>
  <si>
    <t>04-02-0914</t>
  </si>
  <si>
    <t>Вишня железистая (Prunus glandulosa Rosea Plena) P9</t>
  </si>
  <si>
    <t>04-02-0926</t>
  </si>
  <si>
    <t>Азалия/Рододендрон гибридный (Rhododendron Feuerwerk) P9</t>
  </si>
  <si>
    <t>04-02-0928</t>
  </si>
  <si>
    <t>Азалия/Рододендрон гибридный (Rhododendron Golden Lights) P9</t>
  </si>
  <si>
    <t>04-02-0940</t>
  </si>
  <si>
    <t>Малина обыкновенная (Rubus idaeus Tulameen) P9</t>
  </si>
  <si>
    <t>04-02-0945</t>
  </si>
  <si>
    <t>Клекачка перистая (Staphylea pinnata) P9</t>
  </si>
  <si>
    <t>04-02-0957</t>
  </si>
  <si>
    <t>Кипарисовик туполистный (Chamaecyparis obtusa Nana Gracilis) P9</t>
  </si>
  <si>
    <t>04-02-0959</t>
  </si>
  <si>
    <t>Можжевельник обыкновенный (Juniperus communis Cracovia) P9</t>
  </si>
  <si>
    <t>04-02-0981</t>
  </si>
  <si>
    <t>Туевик долотовидный (Thujopsis dolabrata Nana) P9</t>
  </si>
  <si>
    <t>04-02-1550</t>
  </si>
  <si>
    <t>Гибискус сирийский (Hibiscus syriacus Purpureus Variegatus) P9</t>
  </si>
  <si>
    <t>04-02-1555</t>
  </si>
  <si>
    <t>Магнолия суланжа (Magnolia soulangeana Lennei Alba) P9</t>
  </si>
  <si>
    <t>04-02-1558</t>
  </si>
  <si>
    <t>Магнолия гибридная (Magnolia Pinkie) P9</t>
  </si>
  <si>
    <t>04-02-1559</t>
  </si>
  <si>
    <t>Магнолия гибридная (Magnolia Randy) P9</t>
  </si>
  <si>
    <t>04-02-1560</t>
  </si>
  <si>
    <t>Магнолия гибридная (Magnolia Ricki) P9</t>
  </si>
  <si>
    <t>04-02-1561</t>
  </si>
  <si>
    <t>Магнолия гибридная (Magnolia Royal Crown) P9</t>
  </si>
  <si>
    <t>04-02-1562</t>
  </si>
  <si>
    <t>Магнолия гибридная (Magnolia Ann) P9</t>
  </si>
  <si>
    <t>04-02-1584</t>
  </si>
  <si>
    <t>Хеномелес/айва средний (Chaenomeles superba Jet Trail) P9</t>
  </si>
  <si>
    <t>04-02-1586</t>
  </si>
  <si>
    <t>Хеномелес/айва средний (Chaenomeles superba Pink Trail) P9</t>
  </si>
  <si>
    <t>04-02-1592</t>
  </si>
  <si>
    <t>Гибискус сирийский (Hibiscus syriacus Admiral Dewey) P9</t>
  </si>
  <si>
    <t>04-02-1594</t>
  </si>
  <si>
    <t>Гортензия пильчатая (Hydrangea serrata Kurenai) P9</t>
  </si>
  <si>
    <t>04-02-1595</t>
  </si>
  <si>
    <t>Гортензия пильчатая (Hydrangea serrata Preziosa) P9</t>
  </si>
  <si>
    <t>04-02-1597</t>
  </si>
  <si>
    <t>Магнолия (Magnolia Full Eclipse) P9</t>
  </si>
  <si>
    <t>04-02-1598</t>
  </si>
  <si>
    <t>Магнолия (Magnolia Yellow Lantern) P9</t>
  </si>
  <si>
    <t>04-02-1601</t>
  </si>
  <si>
    <t>Лапчатка кустарниковая (Potentilla fruticosa Pretty Polly) P9</t>
  </si>
  <si>
    <t>04-02-1602</t>
  </si>
  <si>
    <t>Лапчатка кустарниковая (Potentilla fruticosa Red Joker) P9</t>
  </si>
  <si>
    <t>04-02-1605</t>
  </si>
  <si>
    <t>Сирень обыкновенная (Syringa vulgaris Niebo Moskwy) P9</t>
  </si>
  <si>
    <t>04-02-1608</t>
  </si>
  <si>
    <t>Ель колючая (Picea pungens Majestic Blue) P9</t>
  </si>
  <si>
    <t>04-02-1645</t>
  </si>
  <si>
    <t>04-02-1649</t>
  </si>
  <si>
    <t>Вишня мелкопильчатая (Prunus serrulata Amanogawa) P9</t>
  </si>
  <si>
    <t>04-02-1651</t>
  </si>
  <si>
    <t>Сирень обыкновенная (Syringa vulgaris BEAUTY OF MOSCOW Krasavitsa Moskvy) P9</t>
  </si>
  <si>
    <t>04-02-1652</t>
  </si>
  <si>
    <t>Сирень обыкновенная (Syringa vulgaris Gortenziya) P9</t>
  </si>
  <si>
    <t>04-02-1665</t>
  </si>
  <si>
    <t>Кипарисовик лавсона (Chamaecyparis lawsoniana Alumii) P9</t>
  </si>
  <si>
    <t>04-02-1666</t>
  </si>
  <si>
    <t>Кипарисовик туполистный (Chamaecyparis obtusa Nana Gracilis Aurea) P9</t>
  </si>
  <si>
    <t>04-02-1667</t>
  </si>
  <si>
    <t>Ель обыкновенная (Picea abies Barryi)</t>
  </si>
  <si>
    <t>04-02-1668</t>
  </si>
  <si>
    <t>Ель обыкновенная (Picea abies Little Gem) P9</t>
  </si>
  <si>
    <t>04-02-1669</t>
  </si>
  <si>
    <t>Ель ситхинская (Picea sitchensis) P9</t>
  </si>
  <si>
    <t>04-02-1670</t>
  </si>
  <si>
    <t>Таксодиум двурядный (Taxodium distichum) P9</t>
  </si>
  <si>
    <t>04-02-1676</t>
  </si>
  <si>
    <t>Барбарис тунберга (Berberis thunbergii Neon) P9</t>
  </si>
  <si>
    <t>04-02-1680</t>
  </si>
  <si>
    <t>Береза повислая (Betula pendula Golden Obelisk) P9</t>
  </si>
  <si>
    <t>04-02-1681</t>
  </si>
  <si>
    <t>Каштан посевной (Castanea sativa) P9</t>
  </si>
  <si>
    <t>04-02-1682</t>
  </si>
  <si>
    <t>Багрянник японский (Cercidiphyllum japonicum) P9</t>
  </si>
  <si>
    <t>04-02-1683</t>
  </si>
  <si>
    <t>Багрянник/Церцис канадский (Cercis canadensis) P9</t>
  </si>
  <si>
    <t>04-02-1684</t>
  </si>
  <si>
    <t>Дерен мужской (Cornus mas Raciborski) P9</t>
  </si>
  <si>
    <t>04-02-1686</t>
  </si>
  <si>
    <t>Гамамелис виргинский (Hamamelis virginiana) P9</t>
  </si>
  <si>
    <t>04-02-1688</t>
  </si>
  <si>
    <t>Гибискус сирийский (Hibiscus syriacus Pink Flirt) P9</t>
  </si>
  <si>
    <t>04-02-1690</t>
  </si>
  <si>
    <t>Гортензия крупнолистная (Hydrangea macrophylla Deutschland) P9</t>
  </si>
  <si>
    <t>04-02-1691</t>
  </si>
  <si>
    <t>Гортензия крупнолистная (Hydrangea macrophylla Green Shadow) P9</t>
  </si>
  <si>
    <t>04-02-1692</t>
  </si>
  <si>
    <t>Гортензия крупнолистная (Hydrangea macrophylla Lady in Red) P9</t>
  </si>
  <si>
    <t>04-02-1695</t>
  </si>
  <si>
    <t>Лириодендрон тюльпанный (Liriodendron tulipifera) P9</t>
  </si>
  <si>
    <t>04-02-1702</t>
  </si>
  <si>
    <t>04-02-1708</t>
  </si>
  <si>
    <t>Роза парковая (Rosa Rotes Phaenomen) P9</t>
  </si>
  <si>
    <t>04-02-1711</t>
  </si>
  <si>
    <t>Ива тонкостолбиковая (Salix gracilistyla Melanostachys) P9</t>
  </si>
  <si>
    <t>04-02-1715</t>
  </si>
  <si>
    <t>Липа мелколистная (Tilia cordata) P9</t>
  </si>
  <si>
    <t>04-02-1717</t>
  </si>
  <si>
    <t>04-02-1718</t>
  </si>
  <si>
    <t>Вейгела цветущая (Weigela Vintage Love) P9</t>
  </si>
  <si>
    <t>04-02-1809</t>
  </si>
  <si>
    <t>04-02-1792</t>
  </si>
  <si>
    <t>04-02-1793</t>
  </si>
  <si>
    <t>04-02-1794</t>
  </si>
  <si>
    <t>04-02-1795</t>
  </si>
  <si>
    <t>04-02-1796</t>
  </si>
  <si>
    <t>Головач западный (Cephalanthus occidentalis)  P9</t>
  </si>
  <si>
    <t>04-02-1797</t>
  </si>
  <si>
    <t>04-02-1798</t>
  </si>
  <si>
    <t>04-02-1799</t>
  </si>
  <si>
    <t>04-02-1800</t>
  </si>
  <si>
    <t>04-02-1801</t>
  </si>
  <si>
    <t>04-02-1802</t>
  </si>
  <si>
    <t>04-02-1803</t>
  </si>
  <si>
    <t>04-02-1804</t>
  </si>
  <si>
    <t>Магнолия крупноцветковая (Magnolia grandiflora)  P9</t>
  </si>
  <si>
    <t>04-02-1805</t>
  </si>
  <si>
    <t>Магнолия зибольда (Magnolia sieboldii)  P9</t>
  </si>
  <si>
    <t>04-02-1806</t>
  </si>
  <si>
    <t>Мушмула германская (Mespilus germanica)  P9</t>
  </si>
  <si>
    <t>04-02-1807</t>
  </si>
  <si>
    <t>ПОДПИСЫВАЙТЕСЬ В НАШУ ГРУППУ TELEGRAM (участники первыми узнают об акциях и спецпредложениях)</t>
  </si>
  <si>
    <t>2 ящика деревянных 2х (1 х 1,2 х 0,79м)</t>
  </si>
  <si>
    <t>Азалия/Рододендрон японский (Rhododendron Konigstein) P9</t>
  </si>
  <si>
    <t>Гортензия крупнолистная (Hydrangea macrophylla Mini Hornli) P9</t>
  </si>
  <si>
    <t>Барбарис тунберга (Berberis thunbergii Red Compact)  P9</t>
  </si>
  <si>
    <t>Береза полезная (Betula utilis Doorenbos)  P9</t>
  </si>
  <si>
    <t>Буддлея давида (Buddleja davidii Orchid Beauty)  P9</t>
  </si>
  <si>
    <t>Дерен мужской (Cornus mas Szafer)  P9</t>
  </si>
  <si>
    <t>Ирга древовидная (Amelanchier arborea Robin Hill)  P9</t>
  </si>
  <si>
    <t>Ликвидамбар смолоносный (Liquidambar styraciflua Worplesdon)  P9</t>
  </si>
  <si>
    <t>Хеномелес/айва японский (Chaenomeles japonica Cido)  P9</t>
  </si>
  <si>
    <t>Шелковица белая (Morus alba Gerardi's Dwarf) P9</t>
  </si>
  <si>
    <t>Яблоня робуста (Malus robusta Red Sentinel) P9</t>
  </si>
  <si>
    <t>Вейгела (Weigela Cherry Love Slingco) P9</t>
  </si>
  <si>
    <t>Вейгела цветущая (Weigela Olympiade Briant Rubidor) P9</t>
  </si>
  <si>
    <t>Гибискус сирийский (Hibiscus syriacus Purple Ruffles Sanchoyo) 2-х летний P9</t>
  </si>
  <si>
    <t>Гибискус сирийский (Hibiscus syriacus Purple Ruffles Sanchoyo) P9</t>
  </si>
  <si>
    <t>Гортензия пильчатая (Hydrangea serrata Daredevil) P9</t>
  </si>
  <si>
    <t>Дерен белый (Cornus alba Regzam Red Gnome)  P9</t>
  </si>
  <si>
    <t>Калина складчатая (Viburnum plicatum Kilimandjaro Sunrise) P9</t>
  </si>
  <si>
    <t>Лапчатка кустарниковая (Potentilla fruticosa Bellissima Hachliss) P9</t>
  </si>
  <si>
    <t>Роза гибрид розы ругоза (Rosa Hansnovem Schneekoppe) P9</t>
  </si>
  <si>
    <t>Роза Дамасская (Rosa Kazanlik Trigintipetala) P9</t>
  </si>
  <si>
    <t>Барбарис тунберга (Berberis thunbergii Kornik) P9</t>
  </si>
  <si>
    <t>Туя складчатая (Thuja plicata Kornik) P9</t>
  </si>
  <si>
    <t>Шелковица белая (Morus alba Milanowek) P9</t>
  </si>
  <si>
    <t>Сирень (Syringa Josee) P9</t>
  </si>
  <si>
    <t>Гортензия крупнолистная (Hydrangea macrophylla Soeur Therese) P9</t>
  </si>
  <si>
    <t>Дерен мужской (Cornus mas Korallowyj Marka) P9</t>
  </si>
  <si>
    <t>Дерен мужской (Cornus mas Slodka Ola) P9</t>
  </si>
  <si>
    <t>Чубушник гибридный (Philadelphus Bialy Karzel) P9</t>
  </si>
  <si>
    <t>Роза гибрид розы ругоза (Rosa Roseraie de Lhay) P9</t>
  </si>
  <si>
    <t>Роза руготида (Rosa rugotida Dart's Defender) P9</t>
  </si>
  <si>
    <t>Сирень обыкновенная (Syringa vulgaris Andenken an Ludwig Spath) P9</t>
  </si>
  <si>
    <t>Гибискус сирийский (Hibiscus syriacus Red Heart) 2х-летняя P9</t>
  </si>
  <si>
    <t>Дерен отпрысковый (Cornus sericea Kelseyi) 2х-летняя P9</t>
  </si>
  <si>
    <t>Черемуха обыкновенная (Prunus padus Colorata) 2х-летняя P9</t>
  </si>
  <si>
    <t>Чубушник венечный (Philadelphus Bouquet Blanc) 2х-летняя P9</t>
  </si>
  <si>
    <t>Облепиха крушиновидная (Hippophae rhamnoides Frugana) 2х-летняя P9</t>
  </si>
  <si>
    <t>Общий минимальный заказ Р9- 750шт. Минимальный заказ на сорт - 96 шт.</t>
  </si>
  <si>
    <t>04-02-0576</t>
  </si>
  <si>
    <t>04-02-0471</t>
  </si>
  <si>
    <t>Крыжовник обыкновенный (Ribes uva-crispa Hinnonmäki Grün) P9</t>
  </si>
  <si>
    <t>04-02-0472</t>
  </si>
  <si>
    <t>Крыжовник обыкновенный (Ribes uva-crispa Hinnonmäki Röd) P9</t>
  </si>
  <si>
    <t>NEW!</t>
  </si>
  <si>
    <t>Hybrid Rugosa</t>
  </si>
  <si>
    <t>2-летний саженец</t>
  </si>
  <si>
    <t>Можжевельник чешуйчатый (Juniperus squamata Hunnetorp (Blue Swede)) P9</t>
  </si>
  <si>
    <t>04-02-1810</t>
  </si>
  <si>
    <t>Прейскурант цен на услуги, оказываемые питомником растений "Успех".                            Является публичной офертой</t>
  </si>
  <si>
    <t>Уважаемый клиент! Обращаем ваше внимание! В случае несвоевременной отгрузки по вашей вине, питомник Успех будет вынужден выставить в ваш адрес счет на услуги по хранению, распаковке собранного для Вас заказа.</t>
  </si>
  <si>
    <t>наименование услуги</t>
  </si>
  <si>
    <t>стоимость, руб</t>
  </si>
  <si>
    <t>Услуга по доставке заказа до ТК</t>
  </si>
  <si>
    <t xml:space="preserve">рассчитывается индивидуально </t>
  </si>
  <si>
    <r>
      <t xml:space="preserve">Хранение собранного заказа -1 деревянный бокс с саженцами(1,2 м*1 м*1 м) (1 сутки). </t>
    </r>
    <r>
      <rPr>
        <sz val="8"/>
        <color theme="1"/>
        <rFont val="Times New Roman"/>
        <family val="1"/>
        <charset val="204"/>
      </rPr>
      <t>В случае несвоевременного забора заказа клиентом, наша компания будет вынуждена выставить счет за услуги по хранению вашего заказа</t>
    </r>
  </si>
  <si>
    <t>500 руб/1 деревянный бокс/сутки</t>
  </si>
  <si>
    <r>
      <t>Хранение собранного заказа -1 пластиковый ящик с саженцами(1 сутки).</t>
    </r>
    <r>
      <rPr>
        <sz val="8"/>
        <color theme="1"/>
        <rFont val="Times New Roman"/>
        <family val="1"/>
        <charset val="204"/>
      </rPr>
      <t xml:space="preserve"> В случае несвоевременного забора заказа клиентом, наша компания будет вынуждена выставить счет за услуги по хранению вашего заказа</t>
    </r>
  </si>
  <si>
    <t>50 руб/1 пластиковый ящик/сутки</t>
  </si>
  <si>
    <r>
      <t>Распаковка собранного заказа - 1 деревянного бокса с саженцами (1,2м*1м*1м ).</t>
    </r>
    <r>
      <rPr>
        <sz val="8"/>
        <color rgb="FF333333"/>
        <rFont val="Times New Roman"/>
        <family val="1"/>
        <charset val="204"/>
      </rPr>
      <t>В случае отказа клиента от забора своего заказа, наша компания будет вынуждена выставить счет за услуги по распаковке заказа и расстановке саженцев на территоррии питомника. Оформление нового заказа клиентом возможно только после погашения задолженности.</t>
    </r>
  </si>
  <si>
    <t>1500 руб/1 дер бокс</t>
  </si>
  <si>
    <r>
      <t>Распаковка собранного заказа - 1 пластикового ящика с саженцами.</t>
    </r>
    <r>
      <rPr>
        <sz val="8"/>
        <color rgb="FF333333"/>
        <rFont val="Times New Roman"/>
        <family val="1"/>
        <charset val="204"/>
      </rPr>
      <t>В случае отказа клиента от забора своего заказа, наша компания будет вынуждена выставить счет за услуги по распаковке заказа и расстановке саженцев на территоррии питомника. Оформление нового заказа клиентом возможно только после погашения задолженности.</t>
    </r>
  </si>
  <si>
    <t>100 руб/1 пласт. ящик</t>
  </si>
  <si>
    <t>Перевалка саженцев</t>
  </si>
  <si>
    <t>50 руб/шт</t>
  </si>
  <si>
    <t>Упаковка саженцев ОКС в ЗКС (болик(торф/пленка))</t>
  </si>
  <si>
    <t>Обработка гидрогелем саженцев:</t>
  </si>
  <si>
    <t>саженец до 100 см</t>
  </si>
  <si>
    <t>3 руб/1 шт</t>
  </si>
  <si>
    <t>саженец до 200 см</t>
  </si>
  <si>
    <t>5 руб/1 шт</t>
  </si>
  <si>
    <t>саженец до 250+ см</t>
  </si>
  <si>
    <t>6 руб/1 шт</t>
  </si>
  <si>
    <t xml:space="preserve">●  если совокупная сумма в ней по качеству превышает 15%. При покупке крупных оптовых партий товара возможно присутствие некоторого процента брака, который компенсируется низкой ценой на партию. Мы готовы рассматривать претензию меньше 8% по согласованию сторон при увеличении цены на поставляемый товар и нивелировании собственных рисков. Мы стремимся сохранить для Вас самые выгодные цены и условия для приобретения товара. </t>
  </si>
  <si>
    <t>750-800</t>
  </si>
  <si>
    <t>1500-1600</t>
  </si>
  <si>
    <t>2250-2400</t>
  </si>
  <si>
    <t>Примерная вместимость Р9(шт)</t>
  </si>
  <si>
    <t>04-02-0329</t>
  </si>
  <si>
    <t>Ель колючая (Picea pungens Misty Blue) P9</t>
  </si>
  <si>
    <t>04-02-0966</t>
  </si>
  <si>
    <t>Ель колючая (Picea pungens Royal Blue) P9</t>
  </si>
  <si>
    <t>04-02-0963</t>
  </si>
  <si>
    <t>Ель сизая (Picea glauca Alberta Globe) P9</t>
  </si>
  <si>
    <t>04-02-0332</t>
  </si>
  <si>
    <t>Ель сербская (Picea omorika) P9</t>
  </si>
  <si>
    <t>04-02-1674</t>
  </si>
  <si>
    <t>Клен полевой (Acer campestre) P9</t>
  </si>
  <si>
    <t>04-02-1811</t>
  </si>
  <si>
    <t>Ликвидамбар смолоносный (Liquidambar styraciflua)  P9</t>
  </si>
  <si>
    <t>04-02-0567</t>
  </si>
  <si>
    <t>Можжевельник средний (Juniperus pfitzeriana Pfitzeriana Aurea) P9</t>
  </si>
  <si>
    <t>04-02-1812</t>
  </si>
  <si>
    <t>Ракитник венечный (Cytisus Apricot Gem) P9</t>
  </si>
  <si>
    <t>04-02-0617</t>
  </si>
  <si>
    <t>Ракитник венечный (Cytisus Lena) P9</t>
  </si>
  <si>
    <t>04-02-1813</t>
  </si>
  <si>
    <t>Ракитник ранний (Cytisus praecox) P9</t>
  </si>
  <si>
    <t>04-02-0621</t>
  </si>
  <si>
    <t>Ракитник гибридный (Cytisus Zeelandia) P9</t>
  </si>
  <si>
    <t>04-02-1814</t>
  </si>
  <si>
    <t>Роза миниатюрная (Rosa miniature Pink) P9</t>
  </si>
  <si>
    <t>04-02-1815</t>
  </si>
  <si>
    <t>Роза почвопокровная (Rosa Pink Fairy) P9</t>
  </si>
  <si>
    <t>Роза почвопокровная (Rosa Quatre Saisons) P9</t>
  </si>
  <si>
    <t>04-02-1816</t>
  </si>
  <si>
    <t>Роза почвопокровная (Rosa Swany) P9</t>
  </si>
  <si>
    <t>04-02-1817</t>
  </si>
  <si>
    <t>Тис средний (Taxus media Hicksii) 2-летний саженец P9</t>
  </si>
  <si>
    <t>04-02-1818</t>
  </si>
  <si>
    <t>Тис средний (Taxus media Hillii) 2-летний саженец P9</t>
  </si>
  <si>
    <t>04-02-1819</t>
  </si>
  <si>
    <t>Тис средний (Taxus media Wojtek) 2-летний саженец P9</t>
  </si>
  <si>
    <t>04-02-0797</t>
  </si>
  <si>
    <t>Туя западная (Thuja occidentalis Fastigiata) P9</t>
  </si>
  <si>
    <t>04-02-0801</t>
  </si>
  <si>
    <t>Туя западная (Thuja occidentalis Holmstrup) P9</t>
  </si>
  <si>
    <t>отсутствует</t>
  </si>
  <si>
    <t>04-02-1820</t>
  </si>
  <si>
    <t>Клен граболистный (Acer carpinifolium) P9</t>
  </si>
  <si>
    <t>04-02-1821</t>
  </si>
  <si>
    <t>Яблоня (Malus tschonoskii) P9</t>
  </si>
  <si>
    <t>04-02-1822</t>
  </si>
  <si>
    <t>Крыжовник обыкновенный (Ribes uva-crispa Achilles) P9</t>
  </si>
  <si>
    <t>04-02-1823</t>
  </si>
  <si>
    <t>Роза парковая (Rosa Duchesse de Rohan) P9</t>
  </si>
  <si>
    <t>04-02-1824</t>
  </si>
  <si>
    <t>Ива пурпурная (Salix purpurea) P9</t>
  </si>
  <si>
    <t>04-02-0784</t>
  </si>
  <si>
    <t>Тис средний (Taxus media Hillii) P9</t>
  </si>
  <si>
    <t>04-02-0398</t>
  </si>
  <si>
    <t>Ирга колосистая (Amelanchier spicata) P9</t>
  </si>
  <si>
    <t>04-02-1701</t>
  </si>
  <si>
    <t>Вишня мелкопильчатая (Prunus serrulata Shirofugen) P9</t>
  </si>
  <si>
    <t>04-02-1825</t>
  </si>
  <si>
    <t>Калина складчатая (Viburnum plicatum Rotundifolium) P9</t>
  </si>
  <si>
    <t>Поставка</t>
  </si>
  <si>
    <t>Необходимо выбрать неделю отгрузки!</t>
  </si>
  <si>
    <t>ВНИМАНИЕ! Ознакомьтесь с условиями работы, изложенными на листе 2,3</t>
  </si>
  <si>
    <t>Калькуляция окончательной стоимости растений = Растения + Тара + Доставка + Комиссия</t>
  </si>
  <si>
    <t>ВНИМАНИЕ! ПРИ ОПЛАТЕ НАЛИЧНЫМИ, УЧИТЫВАЕТСЯ МИНИМАЛЬНАЯ ЦЕНА В ПРАЙСЕ! ВНЕ ЗАВИСИМОСТИ ОТ ПЕРИОДА ПОСТАВКИ!</t>
  </si>
  <si>
    <t>Отгрука весной ориентировочно с 8 недели-10 недели. (Внимание! Сроки могут быть скорректированы)</t>
  </si>
  <si>
    <t>Порядок оплаты:</t>
  </si>
  <si>
    <t>При заказе на весну 2025г предоплата при подтверждении заказа -30%, доплата  20% - до 01 декабря 2024г
Окончательная доплата 50% до 01 февраля 2025г.</t>
  </si>
  <si>
    <t>Прайс на саженцы в Р9 (Польша) Весна 2025 Польша (от 22.10.2024)</t>
  </si>
  <si>
    <t>8 - 10 неделя 2025 г.</t>
  </si>
  <si>
    <t>На р/с</t>
  </si>
  <si>
    <t>КАК СДЕЛАТЬ ЗАКАЗ</t>
  </si>
  <si>
    <t>НЕОБХОДИМО ЗАПОЛНИТЬ</t>
  </si>
  <si>
    <t>ФИО, город:</t>
  </si>
  <si>
    <t>E-mail, телефон:</t>
  </si>
  <si>
    <t>70 руб/шт</t>
  </si>
  <si>
    <t xml:space="preserve">Цена при оплате наличными, Евро </t>
  </si>
  <si>
    <t>Цена при оплате на р/с, Евро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</si>
</sst>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zł&quot;_-;\-* #,##0.00\ &quot;zł&quot;_-;_-* &quot;-&quot;??\ &quot;zł&quot;_-;_-@_-"/>
    <numFmt numFmtId="165" formatCode="#,##0.00\ &quot;₽&quot;"/>
    <numFmt numFmtId="166" formatCode="&quot;€&quot;\ #,##0.00"/>
    <numFmt numFmtId="167" formatCode="#,##0.00\ [$€-1]"/>
    <numFmt numFmtId="168" formatCode="#,##0.00_р_."/>
    <numFmt numFmtId="169" formatCode="_-* #,##0.00\ [$€-1]_-;\-* #,##0.00\ [$€-1]_-;_-* &quot;-&quot;??\ [$€-1]_-;_-@_-"/>
  </numFmts>
  <fonts count="5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charset val="204"/>
    </font>
    <font>
      <u/>
      <sz val="11"/>
      <color rgb="FF0000FF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  <charset val="204"/>
    </font>
    <font>
      <b/>
      <i/>
      <sz val="14"/>
      <color rgb="FFC00000"/>
      <name val="Bahnschrift SemiLight SemiConde"/>
      <family val="2"/>
      <charset val="204"/>
    </font>
    <font>
      <b/>
      <i/>
      <sz val="11"/>
      <color rgb="FF3A3A3A"/>
      <name val="Bahnschrift SemiLight SemiConde"/>
      <family val="2"/>
      <charset val="204"/>
    </font>
    <font>
      <i/>
      <sz val="11"/>
      <color rgb="FF3A3A3A"/>
      <name val="Bahnschrift SemiLight SemiConde"/>
      <family val="2"/>
      <charset val="204"/>
    </font>
    <font>
      <i/>
      <sz val="11"/>
      <color theme="1"/>
      <name val="Bahnschrift SemiLight SemiConde"/>
      <family val="2"/>
      <charset val="204"/>
    </font>
    <font>
      <b/>
      <i/>
      <sz val="16"/>
      <color rgb="FFC00000"/>
      <name val="Book Antiqua"/>
      <family val="1"/>
      <charset val="204"/>
    </font>
    <font>
      <b/>
      <i/>
      <u/>
      <sz val="16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i/>
      <u/>
      <sz val="10"/>
      <color theme="8" tint="-0.499984740745262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9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1"/>
      <name val="Calibri"/>
      <family val="2"/>
      <charset val="204"/>
    </font>
    <font>
      <b/>
      <u/>
      <sz val="12"/>
      <color rgb="FF00B0F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8"/>
      <color rgb="FF33333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 tint="-0.249977111117893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8"/>
      <color rgb="FFFF0000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u/>
      <sz val="9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AF28E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E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6" fillId="3" borderId="0" applyNumberFormat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0" fontId="10" fillId="2" borderId="0" applyNumberFormat="0" applyBorder="0" applyAlignment="0" applyProtection="0"/>
    <xf numFmtId="0" fontId="9" fillId="0" borderId="0"/>
    <xf numFmtId="0" fontId="11" fillId="0" borderId="0"/>
    <xf numFmtId="0" fontId="14" fillId="0" borderId="0"/>
    <xf numFmtId="0" fontId="4" fillId="0" borderId="0"/>
    <xf numFmtId="0" fontId="1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9" fillId="0" borderId="0"/>
    <xf numFmtId="0" fontId="4" fillId="0" borderId="0"/>
    <xf numFmtId="0" fontId="4" fillId="0" borderId="0"/>
    <xf numFmtId="0" fontId="13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" fillId="0" borderId="0"/>
    <xf numFmtId="0" fontId="32" fillId="6" borderId="0" applyNumberFormat="0" applyBorder="0" applyAlignment="0" applyProtection="0"/>
    <xf numFmtId="0" fontId="31" fillId="0" borderId="0"/>
    <xf numFmtId="0" fontId="36" fillId="0" borderId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4" fillId="0" borderId="0"/>
    <xf numFmtId="0" fontId="5" fillId="0" borderId="0" applyNumberFormat="0" applyFill="0" applyBorder="0" applyAlignment="0" applyProtection="0"/>
  </cellStyleXfs>
  <cellXfs count="163">
    <xf numFmtId="0" fontId="0" fillId="0" borderId="0" xfId="0"/>
    <xf numFmtId="0" fontId="15" fillId="5" borderId="0" xfId="19" applyFont="1" applyFill="1" applyAlignment="1">
      <alignment horizontal="center" vertical="center"/>
    </xf>
    <xf numFmtId="0" fontId="16" fillId="0" borderId="2" xfId="19" applyFont="1" applyBorder="1" applyAlignment="1">
      <alignment horizontal="left"/>
    </xf>
    <xf numFmtId="0" fontId="17" fillId="0" borderId="3" xfId="19" applyFont="1" applyBorder="1" applyAlignment="1">
      <alignment horizontal="left" indent="2"/>
    </xf>
    <xf numFmtId="0" fontId="17" fillId="0" borderId="4" xfId="19" applyFont="1" applyBorder="1" applyAlignment="1">
      <alignment horizontal="left" indent="2"/>
    </xf>
    <xf numFmtId="0" fontId="16" fillId="0" borderId="2" xfId="19" applyFont="1" applyBorder="1" applyAlignment="1">
      <alignment horizontal="left" vertical="top" wrapText="1"/>
    </xf>
    <xf numFmtId="0" fontId="17" fillId="0" borderId="3" xfId="19" applyFont="1" applyBorder="1" applyAlignment="1">
      <alignment horizontal="left" vertical="top" wrapText="1" indent="2"/>
    </xf>
    <xf numFmtId="0" fontId="17" fillId="0" borderId="3" xfId="19" quotePrefix="1" applyFont="1" applyBorder="1" applyAlignment="1">
      <alignment horizontal="left" vertical="top" wrapText="1" indent="4"/>
    </xf>
    <xf numFmtId="0" fontId="17" fillId="0" borderId="4" xfId="19" quotePrefix="1" applyFont="1" applyBorder="1" applyAlignment="1">
      <alignment horizontal="left" vertical="top" wrapText="1" indent="4"/>
    </xf>
    <xf numFmtId="0" fontId="16" fillId="0" borderId="3" xfId="19" applyFont="1" applyBorder="1" applyAlignment="1">
      <alignment horizontal="left" vertical="top" wrapText="1"/>
    </xf>
    <xf numFmtId="0" fontId="17" fillId="0" borderId="4" xfId="19" applyFont="1" applyBorder="1" applyAlignment="1">
      <alignment horizontal="left" vertical="top" wrapText="1" indent="2"/>
    </xf>
    <xf numFmtId="0" fontId="16" fillId="0" borderId="5" xfId="19" applyFont="1" applyBorder="1" applyAlignment="1">
      <alignment horizontal="left" vertical="top" wrapText="1"/>
    </xf>
    <xf numFmtId="0" fontId="16" fillId="0" borderId="4" xfId="19" applyFont="1" applyBorder="1" applyAlignment="1">
      <alignment horizontal="left" vertical="top" wrapText="1"/>
    </xf>
    <xf numFmtId="0" fontId="16" fillId="4" borderId="2" xfId="19" applyFont="1" applyFill="1" applyBorder="1" applyAlignment="1">
      <alignment horizontal="left" vertical="top" wrapText="1"/>
    </xf>
    <xf numFmtId="0" fontId="15" fillId="5" borderId="0" xfId="19" applyFont="1" applyFill="1" applyAlignment="1">
      <alignment horizontal="center" vertical="center" wrapText="1"/>
    </xf>
    <xf numFmtId="0" fontId="16" fillId="0" borderId="2" xfId="20" applyFont="1" applyBorder="1" applyAlignment="1">
      <alignment horizontal="left" vertical="top" wrapText="1"/>
    </xf>
    <xf numFmtId="0" fontId="16" fillId="0" borderId="4" xfId="19" applyFont="1" applyBorder="1" applyAlignment="1">
      <alignment vertical="top" wrapText="1"/>
    </xf>
    <xf numFmtId="0" fontId="17" fillId="0" borderId="4" xfId="19" applyFont="1" applyBorder="1" applyAlignment="1">
      <alignment vertical="top" wrapText="1"/>
    </xf>
    <xf numFmtId="0" fontId="17" fillId="0" borderId="2" xfId="19" applyFont="1" applyBorder="1" applyAlignment="1">
      <alignment vertical="top" wrapText="1"/>
    </xf>
    <xf numFmtId="0" fontId="16" fillId="0" borderId="3" xfId="19" applyFont="1" applyBorder="1" applyAlignment="1">
      <alignment vertical="top" wrapText="1"/>
    </xf>
    <xf numFmtId="0" fontId="18" fillId="0" borderId="5" xfId="19" applyFont="1" applyBorder="1" applyAlignment="1">
      <alignment wrapText="1"/>
    </xf>
    <xf numFmtId="0" fontId="18" fillId="0" borderId="5" xfId="19" applyFont="1" applyBorder="1" applyAlignment="1">
      <alignment vertical="top" wrapText="1"/>
    </xf>
    <xf numFmtId="0" fontId="19" fillId="5" borderId="0" xfId="19" applyFont="1" applyFill="1" applyAlignment="1">
      <alignment horizontal="center"/>
    </xf>
    <xf numFmtId="0" fontId="19" fillId="5" borderId="0" xfId="19" applyFont="1" applyFill="1" applyAlignment="1">
      <alignment horizontal="center" wrapText="1"/>
    </xf>
    <xf numFmtId="0" fontId="40" fillId="9" borderId="1" xfId="0" applyFont="1" applyFill="1" applyBorder="1" applyAlignment="1">
      <alignment horizontal="center"/>
    </xf>
    <xf numFmtId="0" fontId="40" fillId="0" borderId="1" xfId="0" applyFont="1" applyBorder="1"/>
    <xf numFmtId="0" fontId="40" fillId="0" borderId="1" xfId="0" applyFont="1" applyBorder="1" applyAlignment="1">
      <alignment horizontal="left" wrapText="1"/>
    </xf>
    <xf numFmtId="0" fontId="40" fillId="0" borderId="13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wrapText="1"/>
    </xf>
    <xf numFmtId="0" fontId="40" fillId="0" borderId="6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40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25" fillId="0" borderId="0" xfId="32" applyNumberFormat="1" applyFont="1"/>
    <xf numFmtId="0" fontId="25" fillId="0" borderId="0" xfId="32" applyFont="1"/>
    <xf numFmtId="0" fontId="1" fillId="0" borderId="0" xfId="33"/>
    <xf numFmtId="2" fontId="25" fillId="0" borderId="7" xfId="32" applyNumberFormat="1" applyFont="1" applyBorder="1"/>
    <xf numFmtId="2" fontId="27" fillId="7" borderId="8" xfId="32" applyNumberFormat="1" applyFont="1" applyFill="1" applyBorder="1"/>
    <xf numFmtId="0" fontId="27" fillId="0" borderId="0" xfId="32" applyFont="1"/>
    <xf numFmtId="0" fontId="25" fillId="0" borderId="9" xfId="32" applyFont="1" applyBorder="1"/>
    <xf numFmtId="0" fontId="25" fillId="0" borderId="10" xfId="32" applyFont="1" applyBorder="1" applyAlignment="1">
      <alignment horizontal="right"/>
    </xf>
    <xf numFmtId="0" fontId="25" fillId="0" borderId="0" xfId="32" applyFont="1" applyAlignment="1">
      <alignment horizontal="right"/>
    </xf>
    <xf numFmtId="2" fontId="25" fillId="0" borderId="9" xfId="32" applyNumberFormat="1" applyFont="1" applyBorder="1"/>
    <xf numFmtId="167" fontId="25" fillId="7" borderId="10" xfId="32" applyNumberFormat="1" applyFont="1" applyFill="1" applyBorder="1"/>
    <xf numFmtId="167" fontId="25" fillId="0" borderId="0" xfId="32" applyNumberFormat="1" applyFont="1"/>
    <xf numFmtId="2" fontId="25" fillId="0" borderId="9" xfId="32" applyNumberFormat="1" applyFont="1" applyBorder="1" applyAlignment="1">
      <alignment horizontal="left"/>
    </xf>
    <xf numFmtId="0" fontId="25" fillId="8" borderId="7" xfId="32" applyFont="1" applyFill="1" applyBorder="1" applyAlignment="1" applyProtection="1">
      <alignment horizontal="center"/>
      <protection locked="0"/>
    </xf>
    <xf numFmtId="168" fontId="29" fillId="8" borderId="12" xfId="32" applyNumberFormat="1" applyFont="1" applyFill="1" applyBorder="1" applyAlignment="1">
      <alignment horizontal="center" vertical="center" wrapText="1"/>
    </xf>
    <xf numFmtId="168" fontId="29" fillId="8" borderId="8" xfId="32" applyNumberFormat="1" applyFont="1" applyFill="1" applyBorder="1" applyAlignment="1">
      <alignment horizontal="center" vertical="center" wrapText="1"/>
    </xf>
    <xf numFmtId="167" fontId="25" fillId="0" borderId="10" xfId="32" applyNumberFormat="1" applyFont="1" applyBorder="1"/>
    <xf numFmtId="0" fontId="30" fillId="0" borderId="9" xfId="32" applyFont="1" applyBorder="1"/>
    <xf numFmtId="0" fontId="29" fillId="0" borderId="1" xfId="32" applyFont="1" applyBorder="1" applyAlignment="1">
      <alignment horizontal="center"/>
    </xf>
    <xf numFmtId="2" fontId="28" fillId="0" borderId="1" xfId="32" applyNumberFormat="1" applyFont="1" applyBorder="1" applyAlignment="1">
      <alignment horizontal="center"/>
    </xf>
    <xf numFmtId="0" fontId="29" fillId="0" borderId="10" xfId="32" applyFont="1" applyBorder="1" applyAlignment="1">
      <alignment horizontal="center"/>
    </xf>
    <xf numFmtId="0" fontId="25" fillId="0" borderId="9" xfId="32" applyFont="1" applyBorder="1" applyAlignment="1">
      <alignment horizontal="left"/>
    </xf>
    <xf numFmtId="0" fontId="25" fillId="0" borderId="10" xfId="32" applyFont="1" applyBorder="1"/>
    <xf numFmtId="0" fontId="30" fillId="0" borderId="18" xfId="32" applyFont="1" applyBorder="1"/>
    <xf numFmtId="0" fontId="29" fillId="0" borderId="16" xfId="32" applyFont="1" applyBorder="1" applyAlignment="1">
      <alignment horizontal="center"/>
    </xf>
    <xf numFmtId="2" fontId="28" fillId="0" borderId="16" xfId="32" applyNumberFormat="1" applyFont="1" applyBorder="1" applyAlignment="1">
      <alignment horizontal="center"/>
    </xf>
    <xf numFmtId="0" fontId="29" fillId="0" borderId="19" xfId="32" applyFont="1" applyBorder="1" applyAlignment="1">
      <alignment horizontal="center"/>
    </xf>
    <xf numFmtId="165" fontId="28" fillId="7" borderId="11" xfId="32" applyNumberFormat="1" applyFont="1" applyFill="1" applyBorder="1"/>
    <xf numFmtId="165" fontId="28" fillId="0" borderId="0" xfId="32" applyNumberFormat="1" applyFont="1"/>
    <xf numFmtId="2" fontId="28" fillId="8" borderId="13" xfId="32" applyNumberFormat="1" applyFont="1" applyFill="1" applyBorder="1" applyAlignment="1">
      <alignment horizontal="center" vertical="center" wrapText="1"/>
    </xf>
    <xf numFmtId="0" fontId="25" fillId="0" borderId="0" xfId="32" applyFont="1" applyAlignment="1">
      <alignment horizontal="center" vertical="center" wrapText="1"/>
    </xf>
    <xf numFmtId="0" fontId="45" fillId="0" borderId="1" xfId="32" applyFont="1" applyBorder="1"/>
    <xf numFmtId="0" fontId="44" fillId="0" borderId="1" xfId="32" applyFont="1" applyBorder="1"/>
    <xf numFmtId="2" fontId="44" fillId="0" borderId="1" xfId="32" applyNumberFormat="1" applyFont="1" applyBorder="1"/>
    <xf numFmtId="2" fontId="45" fillId="0" borderId="1" xfId="32" applyNumberFormat="1" applyFont="1" applyBorder="1"/>
    <xf numFmtId="4" fontId="25" fillId="0" borderId="0" xfId="32" applyNumberFormat="1" applyFont="1"/>
    <xf numFmtId="0" fontId="45" fillId="0" borderId="10" xfId="33" applyFont="1" applyBorder="1"/>
    <xf numFmtId="2" fontId="28" fillId="7" borderId="23" xfId="32" applyNumberFormat="1" applyFont="1" applyFill="1" applyBorder="1" applyAlignment="1">
      <alignment horizontal="left"/>
    </xf>
    <xf numFmtId="0" fontId="25" fillId="0" borderId="9" xfId="0" applyFont="1" applyBorder="1"/>
    <xf numFmtId="0" fontId="22" fillId="4" borderId="10" xfId="0" applyFont="1" applyFill="1" applyBorder="1" applyAlignment="1">
      <alignment horizontal="right"/>
    </xf>
    <xf numFmtId="2" fontId="25" fillId="0" borderId="0" xfId="32" applyNumberFormat="1" applyFont="1" applyAlignment="1">
      <alignment horizontal="center"/>
    </xf>
    <xf numFmtId="0" fontId="40" fillId="0" borderId="7" xfId="32" applyFont="1" applyBorder="1"/>
    <xf numFmtId="0" fontId="40" fillId="0" borderId="12" xfId="32" applyFont="1" applyBorder="1"/>
    <xf numFmtId="0" fontId="40" fillId="0" borderId="9" xfId="32" applyFont="1" applyBorder="1"/>
    <xf numFmtId="0" fontId="40" fillId="0" borderId="1" xfId="32" applyFont="1" applyBorder="1"/>
    <xf numFmtId="0" fontId="40" fillId="0" borderId="20" xfId="32" applyFont="1" applyBorder="1"/>
    <xf numFmtId="0" fontId="40" fillId="0" borderId="21" xfId="32" applyFont="1" applyBorder="1"/>
    <xf numFmtId="0" fontId="48" fillId="0" borderId="1" xfId="32" applyFont="1" applyBorder="1"/>
    <xf numFmtId="169" fontId="49" fillId="0" borderId="1" xfId="32" applyNumberFormat="1" applyFont="1" applyBorder="1"/>
    <xf numFmtId="0" fontId="48" fillId="0" borderId="1" xfId="33" applyFont="1" applyBorder="1"/>
    <xf numFmtId="3" fontId="49" fillId="0" borderId="1" xfId="32" applyNumberFormat="1" applyFont="1" applyBorder="1" applyAlignment="1">
      <alignment horizontal="center"/>
    </xf>
    <xf numFmtId="0" fontId="38" fillId="0" borderId="14" xfId="0" applyFont="1" applyBorder="1" applyAlignment="1">
      <alignment horizontal="center" wrapText="1"/>
    </xf>
    <xf numFmtId="0" fontId="39" fillId="0" borderId="15" xfId="0" applyFont="1" applyBorder="1" applyAlignment="1">
      <alignment horizontal="center" wrapText="1"/>
    </xf>
    <xf numFmtId="0" fontId="40" fillId="0" borderId="1" xfId="0" applyFont="1" applyBorder="1" applyAlignment="1">
      <alignment horizontal="left" wrapText="1"/>
    </xf>
    <xf numFmtId="0" fontId="40" fillId="0" borderId="16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wrapText="1"/>
    </xf>
    <xf numFmtId="0" fontId="40" fillId="0" borderId="16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6" fillId="8" borderId="24" xfId="32" applyFont="1" applyFill="1" applyBorder="1" applyAlignment="1">
      <alignment horizontal="center" vertical="center" wrapText="1"/>
    </xf>
    <xf numFmtId="0" fontId="46" fillId="8" borderId="25" xfId="32" applyFont="1" applyFill="1" applyBorder="1" applyAlignment="1">
      <alignment horizontal="center" vertical="center" wrapText="1"/>
    </xf>
    <xf numFmtId="2" fontId="47" fillId="8" borderId="25" xfId="32" applyNumberFormat="1" applyFont="1" applyFill="1" applyBorder="1" applyAlignment="1">
      <alignment horizontal="center" vertical="center" wrapText="1"/>
    </xf>
    <xf numFmtId="2" fontId="47" fillId="8" borderId="25" xfId="32" applyNumberFormat="1" applyFont="1" applyFill="1" applyBorder="1" applyAlignment="1">
      <alignment horizontal="center" vertical="top" wrapText="1"/>
    </xf>
    <xf numFmtId="169" fontId="47" fillId="8" borderId="25" xfId="32" applyNumberFormat="1" applyFont="1" applyFill="1" applyBorder="1" applyAlignment="1">
      <alignment horizontal="center" vertical="center" wrapText="1"/>
    </xf>
    <xf numFmtId="2" fontId="47" fillId="8" borderId="26" xfId="32" applyNumberFormat="1" applyFont="1" applyFill="1" applyBorder="1" applyAlignment="1">
      <alignment horizontal="center" vertical="center" wrapText="1"/>
    </xf>
    <xf numFmtId="0" fontId="45" fillId="0" borderId="16" xfId="32" applyFont="1" applyBorder="1"/>
    <xf numFmtId="2" fontId="45" fillId="0" borderId="16" xfId="32" applyNumberFormat="1" applyFont="1" applyBorder="1"/>
    <xf numFmtId="0" fontId="45" fillId="0" borderId="19" xfId="33" applyFont="1" applyBorder="1"/>
    <xf numFmtId="2" fontId="44" fillId="0" borderId="16" xfId="32" applyNumberFormat="1" applyFont="1" applyBorder="1"/>
    <xf numFmtId="0" fontId="44" fillId="0" borderId="16" xfId="32" applyFont="1" applyBorder="1"/>
    <xf numFmtId="0" fontId="45" fillId="0" borderId="13" xfId="32" applyFont="1" applyBorder="1"/>
    <xf numFmtId="2" fontId="45" fillId="0" borderId="13" xfId="32" applyNumberFormat="1" applyFont="1" applyBorder="1"/>
    <xf numFmtId="0" fontId="45" fillId="0" borderId="27" xfId="33" applyFont="1" applyBorder="1"/>
    <xf numFmtId="0" fontId="45" fillId="0" borderId="6" xfId="32" applyFont="1" applyBorder="1"/>
    <xf numFmtId="2" fontId="44" fillId="0" borderId="6" xfId="32" applyNumberFormat="1" applyFont="1" applyBorder="1"/>
    <xf numFmtId="0" fontId="44" fillId="0" borderId="6" xfId="32" applyFont="1" applyBorder="1"/>
    <xf numFmtId="0" fontId="45" fillId="0" borderId="28" xfId="33" applyFont="1" applyBorder="1"/>
    <xf numFmtId="2" fontId="45" fillId="0" borderId="6" xfId="32" applyNumberFormat="1" applyFont="1" applyBorder="1"/>
    <xf numFmtId="2" fontId="44" fillId="0" borderId="13" xfId="32" applyNumberFormat="1" applyFont="1" applyBorder="1"/>
    <xf numFmtId="0" fontId="44" fillId="0" borderId="13" xfId="32" applyFont="1" applyBorder="1"/>
    <xf numFmtId="0" fontId="49" fillId="0" borderId="1" xfId="32" applyFont="1" applyBorder="1"/>
    <xf numFmtId="0" fontId="49" fillId="0" borderId="1" xfId="33" applyFont="1" applyBorder="1"/>
    <xf numFmtId="0" fontId="23" fillId="10" borderId="0" xfId="32" applyFont="1" applyFill="1"/>
    <xf numFmtId="0" fontId="20" fillId="10" borderId="0" xfId="32" applyFont="1" applyFill="1" applyAlignment="1">
      <alignment vertical="center"/>
    </xf>
    <xf numFmtId="0" fontId="24" fillId="10" borderId="0" xfId="32" applyFont="1" applyFill="1" applyAlignment="1">
      <alignment vertical="center"/>
    </xf>
    <xf numFmtId="2" fontId="25" fillId="10" borderId="0" xfId="32" applyNumberFormat="1" applyFont="1" applyFill="1"/>
    <xf numFmtId="0" fontId="21" fillId="10" borderId="0" xfId="34" applyFont="1" applyFill="1"/>
    <xf numFmtId="0" fontId="25" fillId="10" borderId="0" xfId="32" applyFont="1" applyFill="1"/>
    <xf numFmtId="0" fontId="33" fillId="10" borderId="0" xfId="34" applyFont="1" applyFill="1" applyAlignment="1">
      <alignment horizontal="center" vertical="center" wrapText="1"/>
    </xf>
    <xf numFmtId="0" fontId="50" fillId="10" borderId="0" xfId="36" applyFont="1" applyFill="1" applyAlignment="1">
      <alignment horizontal="center" wrapText="1"/>
    </xf>
    <xf numFmtId="0" fontId="33" fillId="10" borderId="0" xfId="34" applyFont="1" applyFill="1" applyAlignment="1">
      <alignment vertical="center" wrapText="1"/>
    </xf>
    <xf numFmtId="0" fontId="33" fillId="10" borderId="0" xfId="34" applyFont="1" applyFill="1" applyAlignment="1">
      <alignment horizontal="left" vertical="top" wrapText="1"/>
    </xf>
    <xf numFmtId="3" fontId="25" fillId="10" borderId="0" xfId="32" applyNumberFormat="1" applyFont="1" applyFill="1"/>
    <xf numFmtId="166" fontId="25" fillId="10" borderId="0" xfId="32" applyNumberFormat="1" applyFont="1" applyFill="1"/>
    <xf numFmtId="0" fontId="34" fillId="10" borderId="0" xfId="34" applyFont="1" applyFill="1" applyBorder="1" applyAlignment="1"/>
    <xf numFmtId="0" fontId="35" fillId="10" borderId="5" xfId="35" applyFont="1" applyFill="1" applyBorder="1" applyAlignment="1">
      <alignment horizontal="center" vertical="center"/>
    </xf>
    <xf numFmtId="0" fontId="25" fillId="10" borderId="0" xfId="32" applyFont="1" applyFill="1" applyAlignment="1">
      <alignment horizontal="left" vertical="center"/>
    </xf>
    <xf numFmtId="0" fontId="33" fillId="10" borderId="0" xfId="34" applyFont="1" applyFill="1" applyAlignment="1">
      <alignment horizontal="left" vertical="center" wrapText="1"/>
    </xf>
    <xf numFmtId="0" fontId="48" fillId="10" borderId="0" xfId="34" applyFont="1" applyFill="1" applyAlignment="1">
      <alignment horizontal="left" vertical="center" wrapText="1"/>
    </xf>
    <xf numFmtId="0" fontId="33" fillId="10" borderId="0" xfId="34" applyFont="1" applyFill="1" applyAlignment="1">
      <alignment horizontal="left" vertical="center" wrapText="1"/>
    </xf>
    <xf numFmtId="0" fontId="48" fillId="10" borderId="0" xfId="34" applyFont="1" applyFill="1" applyAlignment="1">
      <alignment horizontal="left" vertical="center" wrapText="1"/>
    </xf>
    <xf numFmtId="0" fontId="48" fillId="10" borderId="0" xfId="32" applyFont="1" applyFill="1"/>
    <xf numFmtId="3" fontId="49" fillId="10" borderId="0" xfId="32" applyNumberFormat="1" applyFont="1" applyFill="1"/>
    <xf numFmtId="166" fontId="49" fillId="10" borderId="0" xfId="32" applyNumberFormat="1" applyFont="1" applyFill="1"/>
    <xf numFmtId="0" fontId="35" fillId="11" borderId="5" xfId="34" quotePrefix="1" applyFont="1" applyFill="1" applyBorder="1" applyAlignment="1">
      <alignment horizontal="center" vertical="top"/>
    </xf>
    <xf numFmtId="0" fontId="52" fillId="12" borderId="0" xfId="0" applyFont="1" applyFill="1" applyAlignment="1">
      <alignment horizontal="right"/>
    </xf>
    <xf numFmtId="0" fontId="5" fillId="12" borderId="0" xfId="36" applyFill="1"/>
    <xf numFmtId="3" fontId="47" fillId="12" borderId="0" xfId="32" applyNumberFormat="1" applyFont="1" applyFill="1"/>
    <xf numFmtId="0" fontId="48" fillId="12" borderId="0" xfId="32" applyFont="1" applyFill="1"/>
    <xf numFmtId="3" fontId="49" fillId="12" borderId="0" xfId="32" applyNumberFormat="1" applyFont="1" applyFill="1"/>
    <xf numFmtId="166" fontId="49" fillId="12" borderId="0" xfId="32" applyNumberFormat="1" applyFont="1" applyFill="1"/>
    <xf numFmtId="0" fontId="51" fillId="12" borderId="0" xfId="0" applyFont="1" applyFill="1" applyAlignment="1">
      <alignment vertical="center" wrapText="1"/>
    </xf>
    <xf numFmtId="0" fontId="51" fillId="12" borderId="0" xfId="0" applyFont="1" applyFill="1" applyAlignment="1">
      <alignment horizontal="center" vertical="center" wrapText="1"/>
    </xf>
    <xf numFmtId="0" fontId="51" fillId="12" borderId="0" xfId="0" applyFont="1" applyFill="1" applyAlignment="1">
      <alignment horizontal="center" vertical="center" wrapText="1"/>
    </xf>
    <xf numFmtId="0" fontId="30" fillId="12" borderId="0" xfId="0" applyFont="1" applyFill="1"/>
    <xf numFmtId="0" fontId="0" fillId="12" borderId="1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37" fillId="12" borderId="0" xfId="34" applyFont="1" applyFill="1" applyAlignment="1" applyProtection="1">
      <alignment horizontal="left" vertical="center"/>
      <protection hidden="1"/>
    </xf>
    <xf numFmtId="0" fontId="37" fillId="12" borderId="0" xfId="34" applyFont="1" applyFill="1" applyProtection="1">
      <protection hidden="1"/>
    </xf>
    <xf numFmtId="0" fontId="30" fillId="12" borderId="22" xfId="32" applyFont="1" applyFill="1" applyBorder="1"/>
    <xf numFmtId="0" fontId="29" fillId="12" borderId="22" xfId="32" applyFont="1" applyFill="1" applyBorder="1" applyAlignment="1">
      <alignment horizontal="center"/>
    </xf>
    <xf numFmtId="2" fontId="28" fillId="12" borderId="22" xfId="32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4" fontId="49" fillId="0" borderId="1" xfId="32" applyNumberFormat="1" applyFont="1" applyBorder="1"/>
    <xf numFmtId="4" fontId="49" fillId="0" borderId="1" xfId="32" applyNumberFormat="1" applyFont="1" applyBorder="1" applyAlignment="1">
      <alignment horizontal="right" vertical="center"/>
    </xf>
    <xf numFmtId="4" fontId="49" fillId="0" borderId="1" xfId="33" applyNumberFormat="1" applyFont="1" applyBorder="1"/>
    <xf numFmtId="0" fontId="53" fillId="10" borderId="0" xfId="34" applyFont="1" applyFill="1" applyAlignment="1">
      <alignment horizontal="left" vertical="top" wrapText="1"/>
    </xf>
    <xf numFmtId="0" fontId="28" fillId="10" borderId="0" xfId="32" applyFont="1" applyFill="1" applyAlignment="1">
      <alignment vertical="center" wrapText="1"/>
    </xf>
    <xf numFmtId="0" fontId="28" fillId="10" borderId="17" xfId="32" applyFont="1" applyFill="1" applyBorder="1" applyAlignment="1">
      <alignment vertical="center" wrapText="1"/>
    </xf>
  </cellXfs>
  <cellStyles count="37">
    <cellStyle name="Excel Built-in Normal" xfId="6" xr:uid="{00000000-0005-0000-0000-000000000000}"/>
    <cellStyle name="Heading 4" xfId="31" xr:uid="{72390045-47A4-4F54-B603-6AADF3031861}"/>
    <cellStyle name="HyperLink" xfId="2" xr:uid="{00000000-0005-0000-0000-000001000000}"/>
    <cellStyle name="Normalny 2" xfId="30" xr:uid="{00000000-0005-0000-0000-000002000000}"/>
    <cellStyle name="Акцент4 2" xfId="29" xr:uid="{00000000-0005-0000-0000-000003000000}"/>
    <cellStyle name="Гиперссылка" xfId="36" builtinId="8"/>
    <cellStyle name="Гиперссылка 2" xfId="34" xr:uid="{F6A62231-014C-47A3-9F97-52A7FCABAD93}"/>
    <cellStyle name="Денежный 2" xfId="3" xr:uid="{00000000-0005-0000-0000-000005000000}"/>
    <cellStyle name="Обычный" xfId="0" builtinId="0"/>
    <cellStyle name="Обычный 10" xfId="19" xr:uid="{00000000-0005-0000-0000-000007000000}"/>
    <cellStyle name="Обычный 11" xfId="33" xr:uid="{70BA4114-B16D-4066-B18D-589B992FA5AE}"/>
    <cellStyle name="Обычный 2" xfId="7" xr:uid="{00000000-0005-0000-0000-000008000000}"/>
    <cellStyle name="Обычный 2 2" xfId="8" xr:uid="{00000000-0005-0000-0000-000009000000}"/>
    <cellStyle name="Обычный 2 2 2" xfId="21" xr:uid="{00000000-0005-0000-0000-00000A000000}"/>
    <cellStyle name="Обычный 2 2 3" xfId="35" xr:uid="{D066FDF0-A2A7-435C-A2DB-CAB6B63CBA60}"/>
    <cellStyle name="Обычный 2 3" xfId="9" xr:uid="{00000000-0005-0000-0000-00000B000000}"/>
    <cellStyle name="Обычный 2 4" xfId="32" xr:uid="{8BB0B1DC-D2BA-43DE-9DEB-FA0446ACA635}"/>
    <cellStyle name="Обычный 3" xfId="10" xr:uid="{00000000-0005-0000-0000-00000C000000}"/>
    <cellStyle name="Обычный 3 2 2" xfId="20" xr:uid="{00000000-0005-0000-0000-00000D000000}"/>
    <cellStyle name="Обычный 3 2 2 2" xfId="28" xr:uid="{00000000-0005-0000-0000-00000E000000}"/>
    <cellStyle name="Обычный 4" xfId="11" xr:uid="{00000000-0005-0000-0000-00000F000000}"/>
    <cellStyle name="Обычный 4 2" xfId="12" xr:uid="{00000000-0005-0000-0000-000010000000}"/>
    <cellStyle name="Обычный 4 2 2" xfId="13" xr:uid="{00000000-0005-0000-0000-000011000000}"/>
    <cellStyle name="Обычный 4 2 2 2" xfId="24" xr:uid="{00000000-0005-0000-0000-000012000000}"/>
    <cellStyle name="Обычный 4 2 3" xfId="23" xr:uid="{00000000-0005-0000-0000-000013000000}"/>
    <cellStyle name="Обычный 4 3" xfId="22" xr:uid="{00000000-0005-0000-0000-000014000000}"/>
    <cellStyle name="Обычный 5" xfId="14" xr:uid="{00000000-0005-0000-0000-000015000000}"/>
    <cellStyle name="Обычный 6" xfId="15" xr:uid="{00000000-0005-0000-0000-000016000000}"/>
    <cellStyle name="Обычный 7" xfId="16" xr:uid="{00000000-0005-0000-0000-000017000000}"/>
    <cellStyle name="Обычный 7 2" xfId="25" xr:uid="{00000000-0005-0000-0000-000018000000}"/>
    <cellStyle name="Обычный 8" xfId="17" xr:uid="{00000000-0005-0000-0000-000019000000}"/>
    <cellStyle name="Обычный 8 2" xfId="26" xr:uid="{00000000-0005-0000-0000-00001A000000}"/>
    <cellStyle name="Обычный 9" xfId="5" xr:uid="{00000000-0005-0000-0000-00001B000000}"/>
    <cellStyle name="Плохой 2" xfId="1" xr:uid="{00000000-0005-0000-0000-00001C000000}"/>
    <cellStyle name="Процентный 2" xfId="18" xr:uid="{00000000-0005-0000-0000-00001D000000}"/>
    <cellStyle name="Процентный 3" xfId="27" xr:uid="{00000000-0005-0000-0000-00001E000000}"/>
    <cellStyle name="Хороший 2" xfId="4" xr:uid="{00000000-0005-0000-0000-00001F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9" formatCode="_-* #,##0.00\ [$€-1]_-;\-* #,##0.00\ [$€-1]_-;_-* &quot;-&quot;??\ [$€-1]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204"/>
        <scheme val="none"/>
      </font>
      <numFmt numFmtId="2" formatCode="0.00"/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E5"/>
      <color rgb="FFFFFFEB"/>
      <color rgb="FFFF0066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chzim.co.zw/2015/03/conversations-on-zims-digital-future-making-money-from-youtube/" TargetMode="External"/><Relationship Id="rId13" Type="http://schemas.openxmlformats.org/officeDocument/2006/relationships/image" Target="../media/image8.png"/><Relationship Id="rId3" Type="http://schemas.openxmlformats.org/officeDocument/2006/relationships/image" Target="../media/image2.png"/><Relationship Id="rId7" Type="http://schemas.openxmlformats.org/officeDocument/2006/relationships/image" Target="../media/image4.jpeg"/><Relationship Id="rId12" Type="http://schemas.openxmlformats.org/officeDocument/2006/relationships/hyperlink" Target="https://t.me/pituspeh" TargetMode="External"/><Relationship Id="rId2" Type="http://schemas.openxmlformats.org/officeDocument/2006/relationships/hyperlink" Target="https://www.instagram.com/p.uspeh/" TargetMode="External"/><Relationship Id="rId1" Type="http://schemas.openxmlformats.org/officeDocument/2006/relationships/image" Target="../media/image1.jpeg"/><Relationship Id="rId6" Type="http://schemas.openxmlformats.org/officeDocument/2006/relationships/hyperlink" Target="https://youtube.com/@PitUSPEH?si=c5F0M01SJztQ8bwK" TargetMode="External"/><Relationship Id="rId11" Type="http://schemas.openxmlformats.org/officeDocument/2006/relationships/image" Target="../media/image7.jpeg"/><Relationship Id="rId5" Type="http://schemas.openxmlformats.org/officeDocument/2006/relationships/image" Target="../media/image3.png"/><Relationship Id="rId15" Type="http://schemas.openxmlformats.org/officeDocument/2006/relationships/image" Target="../media/image10.svg"/><Relationship Id="rId10" Type="http://schemas.openxmlformats.org/officeDocument/2006/relationships/image" Target="../media/image6.jpeg"/><Relationship Id="rId4" Type="http://schemas.openxmlformats.org/officeDocument/2006/relationships/hyperlink" Target="https://vk.com/p.uspeh" TargetMode="External"/><Relationship Id="rId9" Type="http://schemas.openxmlformats.org/officeDocument/2006/relationships/image" Target="../media/image5.jpeg"/><Relationship Id="rId1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161926</xdr:colOff>
      <xdr:row>0</xdr:row>
      <xdr:rowOff>64599</xdr:rowOff>
    </xdr:from>
    <xdr:to>
      <xdr:col>3</xdr:col>
      <xdr:colOff>1072985</xdr:colOff>
      <xdr:row>3</xdr:row>
      <xdr:rowOff>144780</xdr:rowOff>
    </xdr:to>
    <xdr:pic>
      <xdr:nvPicPr>
        <xdr:cNvPr id="2" name="Рисунок 3">
          <a:extLst>
            <a:ext uri="{FF2B5EF4-FFF2-40B4-BE49-F238E27FC236}">
              <a16:creationId xmlns:a16="http://schemas.microsoft.com/office/drawing/2014/main" id="{35D1B8EE-E5F8-4A66-8540-128E96A3F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64599"/>
          <a:ext cx="911059" cy="967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5</xdr:row>
      <xdr:rowOff>95249</xdr:rowOff>
    </xdr:from>
    <xdr:to>
      <xdr:col>3</xdr:col>
      <xdr:colOff>390525</xdr:colOff>
      <xdr:row>7</xdr:row>
      <xdr:rowOff>51278</xdr:rowOff>
    </xdr:to>
    <xdr:pic>
      <xdr:nvPicPr>
        <xdr:cNvPr id="3" name="Рисунок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944C26F-40BC-4D6A-9FA3-0A2B2798F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152524"/>
          <a:ext cx="333375" cy="317979"/>
        </a:xfrm>
        <a:prstGeom prst="rect">
          <a:avLst/>
        </a:prstGeom>
        <a:noFill/>
        <a:ln>
          <a:noFill/>
        </a:ln>
        <a:effectLst>
          <a:reflection blurRad="6350" stA="52000" endA="300" endPos="3500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527685</xdr:colOff>
      <xdr:row>5</xdr:row>
      <xdr:rowOff>72390</xdr:rowOff>
    </xdr:from>
    <xdr:to>
      <xdr:col>3</xdr:col>
      <xdr:colOff>851535</xdr:colOff>
      <xdr:row>7</xdr:row>
      <xdr:rowOff>44473</xdr:rowOff>
    </xdr:to>
    <xdr:pic>
      <xdr:nvPicPr>
        <xdr:cNvPr id="4" name="Рисунок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7AA5F70-BA09-4D61-A3D0-01F49AC77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" y="1129665"/>
          <a:ext cx="323850" cy="334033"/>
        </a:xfrm>
        <a:prstGeom prst="rect">
          <a:avLst/>
        </a:prstGeom>
        <a:noFill/>
        <a:ln>
          <a:noFill/>
        </a:ln>
        <a:effectLst>
          <a:reflection blurRad="6350" stA="52000" endA="300" endPos="3500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287655</xdr:colOff>
      <xdr:row>9</xdr:row>
      <xdr:rowOff>24765</xdr:rowOff>
    </xdr:from>
    <xdr:to>
      <xdr:col>3</xdr:col>
      <xdr:colOff>1061957</xdr:colOff>
      <xdr:row>10</xdr:row>
      <xdr:rowOff>4062</xdr:rowOff>
    </xdr:to>
    <xdr:pic>
      <xdr:nvPicPr>
        <xdr:cNvPr id="5" name="Рисунок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90CB077-FFE1-4630-81D1-7201F2FCE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8"/>
            </a:ext>
          </a:extLst>
        </a:blip>
        <a:stretch>
          <a:fillRect/>
        </a:stretch>
      </xdr:blipFill>
      <xdr:spPr>
        <a:xfrm>
          <a:off x="287655" y="1844040"/>
          <a:ext cx="774302" cy="369822"/>
        </a:xfrm>
        <a:prstGeom prst="rect">
          <a:avLst/>
        </a:prstGeom>
        <a:effectLst>
          <a:reflection blurRad="6350" stA="52000" endA="300" endPos="35000" dir="5400000" sy="-100000" algn="bl" rotWithShape="0"/>
        </a:effectLst>
      </xdr:spPr>
    </xdr:pic>
    <xdr:clientData/>
  </xdr:twoCellAnchor>
  <xdr:twoCellAnchor editAs="oneCell">
    <xdr:from>
      <xdr:col>4</xdr:col>
      <xdr:colOff>106681</xdr:colOff>
      <xdr:row>20</xdr:row>
      <xdr:rowOff>68581</xdr:rowOff>
    </xdr:from>
    <xdr:to>
      <xdr:col>4</xdr:col>
      <xdr:colOff>1921951</xdr:colOff>
      <xdr:row>28</xdr:row>
      <xdr:rowOff>152401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3A6DF063-4D57-4349-BE18-479181CFD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1" y="5234941"/>
          <a:ext cx="1815270" cy="1546860"/>
        </a:xfrm>
        <a:prstGeom prst="rect">
          <a:avLst/>
        </a:prstGeom>
      </xdr:spPr>
    </xdr:pic>
    <xdr:clientData/>
  </xdr:twoCellAnchor>
  <xdr:twoCellAnchor editAs="oneCell">
    <xdr:from>
      <xdr:col>4</xdr:col>
      <xdr:colOff>1920240</xdr:colOff>
      <xdr:row>20</xdr:row>
      <xdr:rowOff>60960</xdr:rowOff>
    </xdr:from>
    <xdr:to>
      <xdr:col>4</xdr:col>
      <xdr:colOff>4053840</xdr:colOff>
      <xdr:row>28</xdr:row>
      <xdr:rowOff>155768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8CE9E78B-42AC-4EC6-B4BC-6B0EBBAC5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3720" y="5227320"/>
          <a:ext cx="2133600" cy="1557848"/>
        </a:xfrm>
        <a:prstGeom prst="rect">
          <a:avLst/>
        </a:prstGeom>
      </xdr:spPr>
    </xdr:pic>
    <xdr:clientData/>
  </xdr:twoCellAnchor>
  <xdr:twoCellAnchor editAs="oneCell">
    <xdr:from>
      <xdr:col>4</xdr:col>
      <xdr:colOff>4046220</xdr:colOff>
      <xdr:row>20</xdr:row>
      <xdr:rowOff>56387</xdr:rowOff>
    </xdr:from>
    <xdr:to>
      <xdr:col>6</xdr:col>
      <xdr:colOff>1112520</xdr:colOff>
      <xdr:row>28</xdr:row>
      <xdr:rowOff>153390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3722A3B6-C458-4721-A61C-E922CC146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5222747"/>
          <a:ext cx="2209800" cy="1560043"/>
        </a:xfrm>
        <a:prstGeom prst="rect">
          <a:avLst/>
        </a:prstGeom>
      </xdr:spPr>
    </xdr:pic>
    <xdr:clientData/>
  </xdr:twoCellAnchor>
  <xdr:twoCellAnchor editAs="absolute">
    <xdr:from>
      <xdr:col>3</xdr:col>
      <xdr:colOff>537491</xdr:colOff>
      <xdr:row>32</xdr:row>
      <xdr:rowOff>100965</xdr:rowOff>
    </xdr:from>
    <xdr:to>
      <xdr:col>3</xdr:col>
      <xdr:colOff>900077</xdr:colOff>
      <xdr:row>34</xdr:row>
      <xdr:rowOff>102870</xdr:rowOff>
    </xdr:to>
    <xdr:pic>
      <xdr:nvPicPr>
        <xdr:cNvPr id="9" name="Рисунок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4EAA84BF-1012-4270-BE30-6D49DE379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491" y="7469505"/>
          <a:ext cx="362586" cy="3905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absolute">
    <xdr:from>
      <xdr:col>9</xdr:col>
      <xdr:colOff>152400</xdr:colOff>
      <xdr:row>8</xdr:row>
      <xdr:rowOff>213360</xdr:rowOff>
    </xdr:from>
    <xdr:to>
      <xdr:col>9</xdr:col>
      <xdr:colOff>891540</xdr:colOff>
      <xdr:row>10</xdr:row>
      <xdr:rowOff>3127</xdr:rowOff>
    </xdr:to>
    <xdr:pic>
      <xdr:nvPicPr>
        <xdr:cNvPr id="10" name="Рисунок 9" descr="Линия со стрелкой: разворот по горизонтали">
          <a:extLst>
            <a:ext uri="{FF2B5EF4-FFF2-40B4-BE49-F238E27FC236}">
              <a16:creationId xmlns:a16="http://schemas.microsoft.com/office/drawing/2014/main" id="{5EBAD219-1E88-43E5-B6A7-4B6AE86A2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10439400" y="2293620"/>
          <a:ext cx="739140" cy="45270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6C9FAB-A95A-4088-B248-1EF51D715A1D}" name="Таблица132" displayName="Таблица132" ref="B40:J863" totalsRowShown="0" headerRowDxfId="18" dataDxfId="17">
  <autoFilter ref="B40:J863" xr:uid="{0BAF5461-C9F5-4B2B-8AE6-C103BCBE4440}">
    <filterColumn colId="8">
      <filters blank="1">
        <filter val="2-летний саженец"/>
        <filter val="Hybrid Rugosa"/>
        <filter val="NEW!"/>
      </filters>
    </filterColumn>
  </autoFilter>
  <sortState xmlns:xlrd2="http://schemas.microsoft.com/office/spreadsheetml/2017/richdata2" ref="B41:I858">
    <sortCondition ref="E40:E858"/>
  </sortState>
  <tableColumns count="9">
    <tableColumn id="2" xr3:uid="{83013138-88F6-4831-A070-716D3A876D61}" name="Инд" dataDxfId="16"/>
    <tableColumn id="3" xr3:uid="{2C2973DE-6DFC-4E18-B489-DD45389FD5AE}" name="Наличие" dataDxfId="15"/>
    <tableColumn id="4" xr3:uid="{303FA969-C77B-4F8B-A4AD-48E9332DE41E}" name="Артикул" dataDxfId="14" dataCellStyle="Обычный 2"/>
    <tableColumn id="5" xr3:uid="{2C3929D6-490F-483F-89E0-267BFE188833}" name="Наименование" dataDxfId="13" dataCellStyle="Обычный 2"/>
    <tableColumn id="6" xr3:uid="{61948905-4DAE-420E-9E35-769C476D7DC7}" name="Цена при оплате наличными, Евро " dataDxfId="12" dataCellStyle="Обычный 2"/>
    <tableColumn id="7" xr3:uid="{3DA93103-C9D5-4D1F-B585-2DB9EE93AD6E}" name="Цена при оплате на р/с, Евро" dataDxfId="11"/>
    <tableColumn id="8" xr3:uid="{F15F34E6-0345-4EC7-B1B0-FB39EEB1CE2D}" name="ЗАКАЗ, шт (кратно 96)" dataDxfId="10" dataCellStyle="Обычный 2 4"/>
    <tableColumn id="9" xr3:uid="{94EFBF24-0AF0-45C1-802A-62AD578C6DB6}" name="Сумма, Евро" dataDxfId="8" dataCellStyle="Обычный 2 4">
      <calculatedColumnFormula>IF($J$32="Наличными",F41*H41,IF( $J$32="На р/с",Таблица132[[#This Row],[Цена при оплате на р/с, Евро]]*Таблица132[[#This Row],[ЗАКАЗ, шт (кратно 96)]],0))</calculatedColumnFormula>
    </tableColumn>
    <tableColumn id="1" xr3:uid="{99A4BCE4-8C68-4BF3-9891-664798BB53F8}" name="Комментарии" dataDxfId="9" dataCellStyle="Обычный 1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ww.p-uspeh.ru" TargetMode="External"/><Relationship Id="rId1" Type="http://schemas.openxmlformats.org/officeDocument/2006/relationships/hyperlink" Target="https://cloud.mail.ru/public/a4ro/TBwmszvNJ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CA5CE-64A1-48F3-AA77-4BC7D7646922}">
  <sheetPr>
    <pageSetUpPr autoPageBreaks="0"/>
  </sheetPr>
  <dimension ref="B1:P864"/>
  <sheetViews>
    <sheetView showGridLines="0" showRowColHeaders="0" tabSelected="1" topLeftCell="D1" zoomScaleNormal="100" workbookViewId="0">
      <selection activeCell="J12" sqref="J12"/>
    </sheetView>
  </sheetViews>
  <sheetFormatPr defaultColWidth="9.109375" defaultRowHeight="14.4" x14ac:dyDescent="0.3"/>
  <cols>
    <col min="1" max="1" width="0" style="36" hidden="1" customWidth="1"/>
    <col min="2" max="2" width="8.88671875" style="36" hidden="1" customWidth="1"/>
    <col min="3" max="3" width="12.44140625" style="36" hidden="1" customWidth="1"/>
    <col min="4" max="4" width="17.109375" style="36" customWidth="1"/>
    <col min="5" max="5" width="59.77734375" style="36" customWidth="1"/>
    <col min="6" max="6" width="15.21875" style="36" customWidth="1"/>
    <col min="7" max="7" width="17.109375" style="36" customWidth="1"/>
    <col min="8" max="8" width="19.6640625" style="36" customWidth="1"/>
    <col min="9" max="9" width="21.109375" style="36" customWidth="1"/>
    <col min="10" max="10" width="19.21875" style="36" customWidth="1"/>
    <col min="11" max="11" width="12.6640625" style="36" customWidth="1"/>
    <col min="12" max="12" width="10.33203125" style="36" bestFit="1" customWidth="1"/>
    <col min="13" max="13" width="12.88671875" style="36" customWidth="1"/>
    <col min="14" max="14" width="17.5546875" style="36" customWidth="1"/>
    <col min="15" max="15" width="12" style="36" customWidth="1"/>
    <col min="16" max="16" width="9.109375" style="36"/>
    <col min="17" max="17" width="15.6640625" style="36" customWidth="1"/>
    <col min="18" max="16384" width="9.109375" style="36"/>
  </cols>
  <sheetData>
    <row r="1" spans="4:13" ht="25.8" customHeight="1" x14ac:dyDescent="0.3">
      <c r="D1" s="116"/>
      <c r="E1" s="117" t="s">
        <v>1771</v>
      </c>
      <c r="F1" s="118"/>
      <c r="G1" s="118"/>
      <c r="H1" s="118"/>
      <c r="I1" s="118"/>
      <c r="J1" s="119"/>
      <c r="K1" s="34"/>
      <c r="L1" s="34"/>
      <c r="M1" s="35"/>
    </row>
    <row r="2" spans="4:13" ht="25.2" customHeight="1" x14ac:dyDescent="0.3">
      <c r="D2" s="116"/>
      <c r="E2" s="120" t="s">
        <v>1765</v>
      </c>
      <c r="F2" s="118"/>
      <c r="G2" s="118"/>
      <c r="H2" s="118"/>
      <c r="I2" s="118"/>
      <c r="J2" s="119"/>
      <c r="K2" s="34"/>
      <c r="L2" s="34"/>
      <c r="M2" s="35"/>
    </row>
    <row r="3" spans="4:13" ht="19.95" customHeight="1" x14ac:dyDescent="0.3">
      <c r="D3" s="121"/>
      <c r="E3" s="122" t="s">
        <v>948</v>
      </c>
      <c r="F3" s="122"/>
      <c r="G3" s="122"/>
      <c r="H3" s="122"/>
      <c r="I3" s="122"/>
      <c r="J3" s="119"/>
      <c r="K3" s="34"/>
      <c r="L3" s="34"/>
      <c r="M3" s="35"/>
    </row>
    <row r="4" spans="4:13" ht="24.6" customHeight="1" x14ac:dyDescent="0.3">
      <c r="D4" s="121"/>
      <c r="E4" s="122"/>
      <c r="F4" s="122"/>
      <c r="G4" s="122"/>
      <c r="H4" s="122"/>
      <c r="I4" s="122"/>
      <c r="J4" s="119"/>
      <c r="K4" s="34"/>
      <c r="L4" s="34"/>
      <c r="M4" s="35"/>
    </row>
    <row r="5" spans="4:13" ht="24.6" customHeight="1" x14ac:dyDescent="0.45">
      <c r="D5" s="121"/>
      <c r="E5" s="123" t="s">
        <v>1774</v>
      </c>
      <c r="F5" s="124"/>
      <c r="G5" s="124"/>
      <c r="H5" s="124"/>
      <c r="I5" s="124"/>
      <c r="J5" s="119"/>
      <c r="K5" s="34"/>
      <c r="L5" s="34"/>
      <c r="M5" s="35"/>
    </row>
    <row r="6" spans="4:13" ht="16.95" customHeight="1" x14ac:dyDescent="0.3">
      <c r="D6" s="121"/>
      <c r="E6" s="124"/>
      <c r="F6" s="124"/>
      <c r="G6" s="124"/>
      <c r="H6" s="124"/>
      <c r="I6" s="124"/>
      <c r="J6" s="119"/>
      <c r="K6" s="34"/>
      <c r="L6" s="34"/>
      <c r="M6" s="35"/>
    </row>
    <row r="7" spans="4:13" ht="12" customHeight="1" x14ac:dyDescent="0.3">
      <c r="D7" s="121"/>
      <c r="E7" s="160" t="s">
        <v>1665</v>
      </c>
      <c r="F7" s="160"/>
      <c r="G7" s="160"/>
      <c r="H7" s="160"/>
      <c r="I7" s="125"/>
      <c r="J7" s="119"/>
      <c r="K7" s="34"/>
      <c r="L7" s="34"/>
      <c r="M7" s="35"/>
    </row>
    <row r="8" spans="4:13" ht="15" thickBot="1" x14ac:dyDescent="0.35">
      <c r="D8" s="121"/>
      <c r="E8" s="121"/>
      <c r="F8" s="126"/>
      <c r="G8" s="127"/>
      <c r="H8" s="119"/>
      <c r="I8" s="128"/>
      <c r="J8" s="119"/>
      <c r="K8" s="34"/>
      <c r="L8" s="34"/>
      <c r="M8" s="35"/>
    </row>
    <row r="9" spans="4:13" ht="21" customHeight="1" thickBot="1" x14ac:dyDescent="0.35">
      <c r="D9" s="121"/>
      <c r="E9" s="121"/>
      <c r="F9" s="126"/>
      <c r="G9" s="127"/>
      <c r="H9" s="119"/>
      <c r="I9" s="138" t="s">
        <v>949</v>
      </c>
      <c r="J9" s="119"/>
      <c r="K9" s="34"/>
      <c r="L9" s="34"/>
      <c r="M9" s="35"/>
    </row>
    <row r="10" spans="4:13" ht="31.2" customHeight="1" thickBot="1" x14ac:dyDescent="0.35">
      <c r="D10" s="121"/>
      <c r="E10" s="161" t="s">
        <v>1767</v>
      </c>
      <c r="F10" s="161"/>
      <c r="G10" s="161"/>
      <c r="H10" s="162"/>
      <c r="I10" s="129" t="s">
        <v>950</v>
      </c>
      <c r="J10" s="119"/>
      <c r="K10" s="34"/>
      <c r="L10" s="34"/>
      <c r="M10" s="35"/>
    </row>
    <row r="11" spans="4:13" ht="28.8" customHeight="1" x14ac:dyDescent="0.3">
      <c r="D11" s="130"/>
      <c r="E11" s="131" t="s">
        <v>1766</v>
      </c>
      <c r="F11" s="131"/>
      <c r="G11" s="131"/>
      <c r="H11" s="131"/>
      <c r="I11" s="119"/>
      <c r="J11" s="119"/>
      <c r="K11" s="34"/>
      <c r="L11" s="34"/>
      <c r="M11" s="35"/>
    </row>
    <row r="12" spans="4:13" ht="24.6" customHeight="1" x14ac:dyDescent="0.3">
      <c r="D12" s="130"/>
      <c r="E12" s="132" t="s">
        <v>947</v>
      </c>
      <c r="F12" s="132"/>
      <c r="G12" s="132"/>
      <c r="H12" s="132"/>
      <c r="I12" s="119"/>
      <c r="J12" s="119"/>
      <c r="K12" s="34"/>
      <c r="L12" s="34"/>
      <c r="M12" s="35"/>
    </row>
    <row r="13" spans="4:13" ht="24.6" customHeight="1" x14ac:dyDescent="0.3">
      <c r="D13" s="130"/>
      <c r="E13" s="133" t="s">
        <v>1769</v>
      </c>
      <c r="F13" s="134"/>
      <c r="G13" s="134"/>
      <c r="H13" s="134"/>
      <c r="I13" s="119"/>
      <c r="J13" s="119"/>
      <c r="K13" s="34"/>
      <c r="L13" s="34"/>
      <c r="M13" s="35"/>
    </row>
    <row r="14" spans="4:13" ht="26.4" customHeight="1" x14ac:dyDescent="0.3">
      <c r="D14" s="130"/>
      <c r="E14" s="132" t="s">
        <v>1770</v>
      </c>
      <c r="F14" s="132"/>
      <c r="G14" s="132"/>
      <c r="H14" s="132"/>
      <c r="I14" s="119"/>
      <c r="J14" s="119"/>
      <c r="K14" s="34"/>
      <c r="L14" s="34"/>
      <c r="M14" s="35"/>
    </row>
    <row r="15" spans="4:13" x14ac:dyDescent="0.3">
      <c r="D15" s="121"/>
      <c r="E15" s="135" t="s">
        <v>1768</v>
      </c>
      <c r="F15" s="136"/>
      <c r="G15" s="137"/>
      <c r="H15" s="119"/>
      <c r="I15" s="119"/>
      <c r="J15" s="119"/>
      <c r="K15" s="34"/>
      <c r="L15" s="34"/>
      <c r="M15" s="35"/>
    </row>
    <row r="16" spans="4:13" x14ac:dyDescent="0.3">
      <c r="D16" s="121"/>
      <c r="E16" s="135"/>
      <c r="F16" s="136"/>
      <c r="G16" s="137"/>
      <c r="H16" s="119"/>
      <c r="I16" s="119"/>
      <c r="J16" s="119"/>
      <c r="K16" s="34"/>
      <c r="L16" s="34"/>
      <c r="M16" s="35"/>
    </row>
    <row r="17" spans="4:13" ht="14.4" customHeight="1" x14ac:dyDescent="0.3">
      <c r="D17" s="145"/>
      <c r="E17" s="146" t="s">
        <v>1775</v>
      </c>
      <c r="F17" s="146"/>
      <c r="G17" s="146"/>
      <c r="H17" s="146"/>
      <c r="I17" s="147"/>
      <c r="J17" s="148"/>
      <c r="K17" s="34"/>
      <c r="L17" s="34"/>
      <c r="M17" s="35"/>
    </row>
    <row r="18" spans="4:13" x14ac:dyDescent="0.3">
      <c r="D18" s="139" t="s">
        <v>1776</v>
      </c>
      <c r="E18" s="149"/>
      <c r="F18" s="149"/>
      <c r="G18" s="149"/>
      <c r="H18" s="149"/>
      <c r="I18" s="149"/>
      <c r="J18" s="149"/>
      <c r="K18" s="34"/>
      <c r="L18" s="34"/>
      <c r="M18" s="35"/>
    </row>
    <row r="19" spans="4:13" x14ac:dyDescent="0.3">
      <c r="D19" s="139" t="s">
        <v>1777</v>
      </c>
      <c r="E19" s="149"/>
      <c r="F19" s="149"/>
      <c r="G19" s="149"/>
      <c r="H19" s="149"/>
      <c r="I19" s="149"/>
      <c r="J19" s="149"/>
      <c r="K19" s="34"/>
      <c r="L19" s="34"/>
      <c r="M19" s="35"/>
    </row>
    <row r="20" spans="4:13" x14ac:dyDescent="0.3">
      <c r="D20" s="139"/>
      <c r="E20" s="150"/>
      <c r="F20" s="150"/>
      <c r="G20" s="150"/>
      <c r="H20" s="150"/>
      <c r="I20" s="150"/>
      <c r="J20" s="150"/>
      <c r="K20" s="34"/>
      <c r="L20" s="34"/>
      <c r="M20" s="35"/>
    </row>
    <row r="21" spans="4:13" x14ac:dyDescent="0.3">
      <c r="D21" s="139"/>
      <c r="E21" s="139"/>
      <c r="F21" s="139"/>
      <c r="G21" s="139"/>
      <c r="H21" s="139"/>
      <c r="I21" s="139"/>
      <c r="J21" s="139"/>
      <c r="K21" s="34"/>
      <c r="L21" s="34"/>
      <c r="M21" s="35"/>
    </row>
    <row r="22" spans="4:13" x14ac:dyDescent="0.3">
      <c r="D22" s="139"/>
      <c r="E22" s="139"/>
      <c r="F22" s="139"/>
      <c r="G22" s="139"/>
      <c r="H22" s="139"/>
      <c r="I22" s="139"/>
      <c r="J22" s="139"/>
      <c r="K22" s="34"/>
      <c r="L22" s="34"/>
      <c r="M22" s="35"/>
    </row>
    <row r="23" spans="4:13" x14ac:dyDescent="0.3">
      <c r="D23" s="139"/>
      <c r="E23" s="139"/>
      <c r="F23" s="139"/>
      <c r="G23" s="139"/>
      <c r="H23" s="139"/>
      <c r="I23" s="139"/>
      <c r="J23" s="139"/>
      <c r="K23" s="34"/>
      <c r="L23" s="34"/>
      <c r="M23" s="35"/>
    </row>
    <row r="24" spans="4:13" x14ac:dyDescent="0.3">
      <c r="D24" s="139"/>
      <c r="E24" s="139"/>
      <c r="F24" s="139"/>
      <c r="G24" s="139"/>
      <c r="H24" s="139"/>
      <c r="I24" s="139"/>
      <c r="J24" s="139"/>
      <c r="K24" s="34"/>
      <c r="L24" s="34"/>
      <c r="M24" s="35"/>
    </row>
    <row r="25" spans="4:13" x14ac:dyDescent="0.3">
      <c r="D25" s="139"/>
      <c r="E25" s="142"/>
      <c r="F25" s="143"/>
      <c r="G25" s="144"/>
      <c r="H25" s="139"/>
      <c r="I25" s="139"/>
      <c r="J25" s="139"/>
      <c r="K25" s="34"/>
      <c r="L25" s="34"/>
      <c r="M25" s="35"/>
    </row>
    <row r="26" spans="4:13" x14ac:dyDescent="0.3">
      <c r="D26" s="139"/>
      <c r="E26" s="142"/>
      <c r="F26" s="143"/>
      <c r="G26" s="144"/>
      <c r="H26" s="139"/>
      <c r="I26" s="139"/>
      <c r="J26" s="139"/>
      <c r="K26" s="34"/>
      <c r="L26" s="34"/>
      <c r="M26" s="35"/>
    </row>
    <row r="27" spans="4:13" x14ac:dyDescent="0.3">
      <c r="D27" s="139"/>
      <c r="E27" s="142"/>
      <c r="F27" s="143"/>
      <c r="G27" s="144"/>
      <c r="H27" s="139"/>
      <c r="I27" s="139"/>
      <c r="J27" s="139"/>
      <c r="K27" s="34"/>
      <c r="L27" s="34"/>
      <c r="M27" s="35"/>
    </row>
    <row r="28" spans="4:13" x14ac:dyDescent="0.3">
      <c r="D28" s="139"/>
      <c r="E28" s="142"/>
      <c r="F28" s="143"/>
      <c r="G28" s="144"/>
      <c r="H28" s="139"/>
      <c r="I28" s="139"/>
      <c r="J28" s="139"/>
      <c r="K28" s="34"/>
      <c r="L28" s="34"/>
      <c r="M28" s="35"/>
    </row>
    <row r="29" spans="4:13" x14ac:dyDescent="0.3">
      <c r="D29" s="139"/>
      <c r="E29" s="142"/>
      <c r="F29" s="143"/>
      <c r="G29" s="144"/>
      <c r="H29" s="139"/>
      <c r="I29" s="139"/>
      <c r="J29" s="139"/>
      <c r="K29" s="34"/>
      <c r="L29" s="34"/>
      <c r="M29" s="35"/>
    </row>
    <row r="30" spans="4:13" ht="15" thickBot="1" x14ac:dyDescent="0.35">
      <c r="D30" s="139"/>
      <c r="E30" s="139"/>
      <c r="F30" s="139"/>
      <c r="G30" s="139"/>
      <c r="H30" s="139"/>
      <c r="I30" s="139"/>
      <c r="J30" s="139"/>
      <c r="K30" s="34"/>
      <c r="L30" s="34"/>
      <c r="M30" s="35"/>
    </row>
    <row r="31" spans="4:13" x14ac:dyDescent="0.3">
      <c r="D31" s="139"/>
      <c r="E31" s="140" t="s">
        <v>68</v>
      </c>
      <c r="F31" s="141"/>
      <c r="G31" s="139"/>
      <c r="H31" s="139"/>
      <c r="I31" s="37" t="s">
        <v>934</v>
      </c>
      <c r="J31" s="38">
        <v>100</v>
      </c>
      <c r="K31" s="34" t="s">
        <v>935</v>
      </c>
      <c r="L31" s="34"/>
      <c r="M31" s="35"/>
    </row>
    <row r="32" spans="4:13" x14ac:dyDescent="0.3">
      <c r="D32" s="139"/>
      <c r="E32" s="139"/>
      <c r="F32" s="139"/>
      <c r="G32" s="139"/>
      <c r="H32" s="139"/>
      <c r="I32" s="40" t="s">
        <v>933</v>
      </c>
      <c r="J32" s="41" t="s">
        <v>1773</v>
      </c>
      <c r="K32" s="42"/>
      <c r="L32" s="42"/>
      <c r="M32" s="35"/>
    </row>
    <row r="33" spans="2:13" x14ac:dyDescent="0.3">
      <c r="D33" s="139"/>
      <c r="E33" s="139"/>
      <c r="F33" s="139"/>
      <c r="G33" s="139"/>
      <c r="H33" s="139"/>
      <c r="I33" s="72" t="s">
        <v>1763</v>
      </c>
      <c r="J33" s="73" t="s">
        <v>1772</v>
      </c>
      <c r="K33" s="156" t="s">
        <v>1764</v>
      </c>
      <c r="L33" s="42"/>
      <c r="M33" s="35"/>
    </row>
    <row r="34" spans="2:13" ht="16.2" thickBot="1" x14ac:dyDescent="0.35">
      <c r="D34" s="139"/>
      <c r="E34" s="151" t="s">
        <v>1626</v>
      </c>
      <c r="F34" s="152"/>
      <c r="G34" s="139"/>
      <c r="H34" s="139"/>
      <c r="I34" s="43" t="s">
        <v>69</v>
      </c>
      <c r="J34" s="44"/>
      <c r="K34" s="45" t="s">
        <v>70</v>
      </c>
      <c r="L34" s="45"/>
      <c r="M34" s="39"/>
    </row>
    <row r="35" spans="2:13" ht="25.5" customHeight="1" x14ac:dyDescent="0.3">
      <c r="D35" s="139"/>
      <c r="E35" s="47"/>
      <c r="F35" s="48" t="s">
        <v>76</v>
      </c>
      <c r="G35" s="48" t="s">
        <v>77</v>
      </c>
      <c r="H35" s="49" t="s">
        <v>1704</v>
      </c>
      <c r="I35" s="46" t="s">
        <v>71</v>
      </c>
      <c r="J35" s="44"/>
      <c r="K35" s="45" t="s">
        <v>72</v>
      </c>
      <c r="L35" s="45"/>
      <c r="M35" s="39"/>
    </row>
    <row r="36" spans="2:13" ht="25.5" customHeight="1" x14ac:dyDescent="0.3">
      <c r="B36" s="35"/>
      <c r="C36" s="35"/>
      <c r="D36" s="139"/>
      <c r="E36" s="51" t="s">
        <v>78</v>
      </c>
      <c r="F36" s="52">
        <v>725</v>
      </c>
      <c r="G36" s="53">
        <v>30</v>
      </c>
      <c r="H36" s="54" t="s">
        <v>1701</v>
      </c>
      <c r="I36" s="43" t="s">
        <v>73</v>
      </c>
      <c r="J36" s="50">
        <f>SUM(Таблица132[Сумма, Евро])</f>
        <v>0</v>
      </c>
      <c r="K36" s="45"/>
      <c r="L36" s="45"/>
    </row>
    <row r="37" spans="2:13" x14ac:dyDescent="0.3">
      <c r="B37" s="35"/>
      <c r="C37" s="35"/>
      <c r="D37" s="139"/>
      <c r="E37" s="51" t="s">
        <v>1627</v>
      </c>
      <c r="F37" s="52">
        <v>1100</v>
      </c>
      <c r="G37" s="53">
        <f>G36*2</f>
        <v>60</v>
      </c>
      <c r="H37" s="54" t="s">
        <v>1702</v>
      </c>
      <c r="I37" s="55" t="s">
        <v>74</v>
      </c>
      <c r="J37" s="56">
        <f>IF(J32="Наличными",6,IF(J32="На р/с",20))</f>
        <v>20</v>
      </c>
      <c r="K37" s="35"/>
      <c r="L37" s="35"/>
    </row>
    <row r="38" spans="2:13" ht="15" thickBot="1" x14ac:dyDescent="0.35">
      <c r="B38" s="35"/>
      <c r="C38" s="35"/>
      <c r="D38" s="139"/>
      <c r="E38" s="57" t="s">
        <v>79</v>
      </c>
      <c r="F38" s="58">
        <v>1450</v>
      </c>
      <c r="G38" s="59">
        <f>G36*3</f>
        <v>90</v>
      </c>
      <c r="H38" s="60" t="s">
        <v>1703</v>
      </c>
      <c r="I38" s="43" t="s">
        <v>75</v>
      </c>
      <c r="J38" s="50">
        <f>SUM($J$34:$J$36)*($J$37/100+1)</f>
        <v>0</v>
      </c>
      <c r="K38" s="45"/>
      <c r="L38" s="45"/>
    </row>
    <row r="39" spans="2:13" ht="15" thickBot="1" x14ac:dyDescent="0.35">
      <c r="B39" s="35"/>
      <c r="C39" s="35"/>
      <c r="D39" s="139"/>
      <c r="E39" s="153"/>
      <c r="F39" s="154"/>
      <c r="G39" s="155"/>
      <c r="H39" s="154"/>
      <c r="I39" s="71" t="s">
        <v>0</v>
      </c>
      <c r="J39" s="61">
        <f>$J$38*$J$31</f>
        <v>0</v>
      </c>
      <c r="K39" s="62"/>
      <c r="L39" s="62"/>
    </row>
    <row r="40" spans="2:13" s="64" customFormat="1" ht="23.4" thickBot="1" x14ac:dyDescent="0.35">
      <c r="B40" s="63" t="s">
        <v>1109</v>
      </c>
      <c r="C40" s="64" t="s">
        <v>1110</v>
      </c>
      <c r="D40" s="93" t="s">
        <v>5</v>
      </c>
      <c r="E40" s="94" t="s">
        <v>1</v>
      </c>
      <c r="F40" s="95" t="s">
        <v>1779</v>
      </c>
      <c r="G40" s="95" t="s">
        <v>1780</v>
      </c>
      <c r="H40" s="96" t="s">
        <v>930</v>
      </c>
      <c r="I40" s="97" t="s">
        <v>80</v>
      </c>
      <c r="J40" s="98" t="s">
        <v>936</v>
      </c>
    </row>
    <row r="41" spans="2:13" ht="15.6" x14ac:dyDescent="0.3">
      <c r="B41" s="75"/>
      <c r="C41" s="76"/>
      <c r="D41" s="81" t="s">
        <v>81</v>
      </c>
      <c r="E41" s="81" t="s">
        <v>82</v>
      </c>
      <c r="F41" s="157">
        <v>1.8800000000000001</v>
      </c>
      <c r="G41" s="157">
        <v>2.021505376344086</v>
      </c>
      <c r="H41" s="114"/>
      <c r="I41" s="82">
        <f>IF($J$32="Наличными",F41*H41,IF( $J$32="На р/с",Таблица132[[#This Row],[Цена при оплате на р/с, Евро]]*Таблица132[[#This Row],[ЗАКАЗ, шт (кратно 96)]],0))</f>
        <v>0</v>
      </c>
      <c r="J41" s="115"/>
      <c r="K41" s="35"/>
      <c r="L41" s="35"/>
    </row>
    <row r="42" spans="2:13" ht="15.6" hidden="1" x14ac:dyDescent="0.3">
      <c r="B42" s="77"/>
      <c r="C42" s="78"/>
      <c r="D42" s="104" t="s">
        <v>1502</v>
      </c>
      <c r="E42" s="104" t="s">
        <v>1503</v>
      </c>
      <c r="F42" s="104"/>
      <c r="G42" s="105">
        <v>0</v>
      </c>
      <c r="H42" s="104"/>
      <c r="I42" s="82">
        <f>IF($J$32="Наличными",F42*H42,IF( $J$32="На р/с",Таблица132[[#This Row],[Цена при оплате на р/с, Евро]]*Таблица132[[#This Row],[ЗАКАЗ, шт (кратно 96)]],0))</f>
        <v>0</v>
      </c>
      <c r="J42" s="106" t="s">
        <v>1744</v>
      </c>
      <c r="K42" s="35"/>
      <c r="L42" s="35"/>
    </row>
    <row r="43" spans="2:13" ht="15.6" x14ac:dyDescent="0.3">
      <c r="B43" s="77"/>
      <c r="C43" s="78"/>
      <c r="D43" s="81" t="s">
        <v>1504</v>
      </c>
      <c r="E43" s="81" t="s">
        <v>1505</v>
      </c>
      <c r="F43" s="157">
        <v>1.8800000000000001</v>
      </c>
      <c r="G43" s="157">
        <v>2.021505376344086</v>
      </c>
      <c r="H43" s="114"/>
      <c r="I43" s="82">
        <f>IF($J$32="Наличными",F43*H43,IF( $J$32="На р/с",Таблица132[[#This Row],[Цена при оплате на р/с, Евро]]*Таблица132[[#This Row],[ЗАКАЗ, шт (кратно 96)]],0))</f>
        <v>0</v>
      </c>
      <c r="J43" s="115"/>
      <c r="K43" s="35"/>
      <c r="L43" s="35"/>
    </row>
    <row r="44" spans="2:13" ht="15.6" hidden="1" x14ac:dyDescent="0.3">
      <c r="B44" s="77"/>
      <c r="C44" s="78"/>
      <c r="D44" s="107" t="s">
        <v>824</v>
      </c>
      <c r="E44" s="107" t="s">
        <v>825</v>
      </c>
      <c r="F44" s="107"/>
      <c r="G44" s="108">
        <v>0</v>
      </c>
      <c r="H44" s="109"/>
      <c r="I44" s="82">
        <f>IF($J$32="Наличными",F44*H44,IF( $J$32="На р/с",Таблица132[[#This Row],[Цена при оплате на р/с, Евро]]*Таблица132[[#This Row],[ЗАКАЗ, шт (кратно 96)]],0))</f>
        <v>0</v>
      </c>
      <c r="J44" s="110" t="s">
        <v>1744</v>
      </c>
      <c r="K44" s="35"/>
      <c r="L44" s="35"/>
    </row>
    <row r="45" spans="2:13" ht="15.6" hidden="1" x14ac:dyDescent="0.3">
      <c r="B45" s="77"/>
      <c r="C45" s="78"/>
      <c r="D45" s="99" t="s">
        <v>83</v>
      </c>
      <c r="E45" s="99" t="s">
        <v>84</v>
      </c>
      <c r="F45" s="99"/>
      <c r="G45" s="100">
        <v>0</v>
      </c>
      <c r="H45" s="99"/>
      <c r="I45" s="82">
        <f>IF($J$32="Наличными",F45*H45,IF( $J$32="На р/с",Таблица132[[#This Row],[Цена при оплате на р/с, Евро]]*Таблица132[[#This Row],[ЗАКАЗ, шт (кратно 96)]],0))</f>
        <v>0</v>
      </c>
      <c r="J45" s="101" t="s">
        <v>1744</v>
      </c>
      <c r="K45" s="35"/>
      <c r="L45" s="35"/>
    </row>
    <row r="46" spans="2:13" ht="15.6" x14ac:dyDescent="0.3">
      <c r="B46" s="77"/>
      <c r="C46" s="78"/>
      <c r="D46" s="81" t="s">
        <v>1393</v>
      </c>
      <c r="E46" s="81" t="s">
        <v>1394</v>
      </c>
      <c r="F46" s="157">
        <v>1.1599999999999999</v>
      </c>
      <c r="G46" s="157">
        <v>1.247311827956989</v>
      </c>
      <c r="H46" s="114"/>
      <c r="I46" s="82">
        <f>IF($J$32="Наличными",F46*H46,IF( $J$32="На р/с",Таблица132[[#This Row],[Цена при оплате на р/с, Евро]]*Таблица132[[#This Row],[ЗАКАЗ, шт (кратно 96)]],0))</f>
        <v>0</v>
      </c>
      <c r="J46" s="115"/>
      <c r="K46" s="35"/>
      <c r="L46" s="35"/>
    </row>
    <row r="47" spans="2:13" ht="15.6" hidden="1" x14ac:dyDescent="0.3">
      <c r="B47" s="77"/>
      <c r="C47" s="78"/>
      <c r="D47" s="107" t="s">
        <v>1395</v>
      </c>
      <c r="E47" s="107" t="s">
        <v>1396</v>
      </c>
      <c r="F47" s="107"/>
      <c r="G47" s="111">
        <v>0</v>
      </c>
      <c r="H47" s="107"/>
      <c r="I47" s="82">
        <f>IF($J$32="Наличными",F47*H47,IF( $J$32="На р/с",Таблица132[[#This Row],[Цена при оплате на р/с, Евро]]*Таблица132[[#This Row],[ЗАКАЗ, шт (кратно 96)]],0))</f>
        <v>0</v>
      </c>
      <c r="J47" s="110" t="s">
        <v>1744</v>
      </c>
      <c r="K47" s="35"/>
      <c r="L47" s="35"/>
    </row>
    <row r="48" spans="2:13" ht="15.6" hidden="1" x14ac:dyDescent="0.3">
      <c r="B48" s="77"/>
      <c r="C48" s="78"/>
      <c r="D48" s="65" t="s">
        <v>821</v>
      </c>
      <c r="E48" s="65" t="s">
        <v>822</v>
      </c>
      <c r="F48" s="65"/>
      <c r="G48" s="68">
        <v>0</v>
      </c>
      <c r="H48" s="65"/>
      <c r="I48" s="82">
        <f>IF($J$32="Наличными",F48*H48,IF( $J$32="На р/с",Таблица132[[#This Row],[Цена при оплате на р/с, Евро]]*Таблица132[[#This Row],[ЗАКАЗ, шт (кратно 96)]],0))</f>
        <v>0</v>
      </c>
      <c r="J48" s="70" t="s">
        <v>1744</v>
      </c>
      <c r="K48" s="35"/>
      <c r="L48" s="35"/>
    </row>
    <row r="49" spans="2:12" ht="15.6" hidden="1" x14ac:dyDescent="0.3">
      <c r="B49" s="77"/>
      <c r="C49" s="78"/>
      <c r="D49" s="65" t="s">
        <v>823</v>
      </c>
      <c r="E49" s="65" t="s">
        <v>1628</v>
      </c>
      <c r="F49" s="65"/>
      <c r="G49" s="68">
        <v>0</v>
      </c>
      <c r="H49" s="65"/>
      <c r="I49" s="82">
        <f>IF($J$32="Наличными",F49*H49,IF( $J$32="На р/с",Таблица132[[#This Row],[Цена при оплате на р/с, Евро]]*Таблица132[[#This Row],[ЗАКАЗ, шт (кратно 96)]],0))</f>
        <v>0</v>
      </c>
      <c r="J49" s="70" t="s">
        <v>1744</v>
      </c>
      <c r="K49" s="35"/>
      <c r="L49" s="35"/>
    </row>
    <row r="50" spans="2:12" ht="15.6" hidden="1" x14ac:dyDescent="0.3">
      <c r="B50" s="77"/>
      <c r="C50" s="78"/>
      <c r="D50" s="65" t="s">
        <v>85</v>
      </c>
      <c r="E50" s="65" t="s">
        <v>86</v>
      </c>
      <c r="F50" s="65"/>
      <c r="G50" s="67">
        <v>0</v>
      </c>
      <c r="H50" s="66"/>
      <c r="I50" s="82">
        <f>IF($J$32="Наличными",F50*H50,IF( $J$32="На р/с",Таблица132[[#This Row],[Цена при оплате на р/с, Евро]]*Таблица132[[#This Row],[ЗАКАЗ, шт (кратно 96)]],0))</f>
        <v>0</v>
      </c>
      <c r="J50" s="70" t="s">
        <v>1744</v>
      </c>
      <c r="K50" s="35"/>
      <c r="L50" s="35"/>
    </row>
    <row r="51" spans="2:12" ht="15.6" hidden="1" x14ac:dyDescent="0.3">
      <c r="B51" s="77"/>
      <c r="C51" s="78"/>
      <c r="D51" s="65" t="s">
        <v>1397</v>
      </c>
      <c r="E51" s="65" t="s">
        <v>1398</v>
      </c>
      <c r="F51" s="65"/>
      <c r="G51" s="67">
        <v>0</v>
      </c>
      <c r="H51" s="66"/>
      <c r="I51" s="82">
        <f>IF($J$32="Наличными",F51*H51,IF( $J$32="На р/с",Таблица132[[#This Row],[Цена при оплате на р/с, Евро]]*Таблица132[[#This Row],[ЗАКАЗ, шт (кратно 96)]],0))</f>
        <v>0</v>
      </c>
      <c r="J51" s="70" t="s">
        <v>1744</v>
      </c>
      <c r="K51" s="35"/>
      <c r="L51" s="35"/>
    </row>
    <row r="52" spans="2:12" ht="15.6" hidden="1" x14ac:dyDescent="0.3">
      <c r="B52" s="77"/>
      <c r="C52" s="78"/>
      <c r="D52" s="99" t="s">
        <v>1111</v>
      </c>
      <c r="E52" s="99" t="s">
        <v>1112</v>
      </c>
      <c r="F52" s="99"/>
      <c r="G52" s="102">
        <v>0</v>
      </c>
      <c r="H52" s="103"/>
      <c r="I52" s="82">
        <f>IF($J$32="Наличными",F52*H52,IF( $J$32="На р/с",Таблица132[[#This Row],[Цена при оплате на р/с, Евро]]*Таблица132[[#This Row],[ЗАКАЗ, шт (кратно 96)]],0))</f>
        <v>0</v>
      </c>
      <c r="J52" s="101" t="s">
        <v>1744</v>
      </c>
      <c r="K52" s="35"/>
      <c r="L52" s="35"/>
    </row>
    <row r="53" spans="2:12" ht="15.6" x14ac:dyDescent="0.3">
      <c r="B53" s="77"/>
      <c r="C53" s="78"/>
      <c r="D53" s="81" t="s">
        <v>659</v>
      </c>
      <c r="E53" s="81" t="s">
        <v>660</v>
      </c>
      <c r="F53" s="157">
        <v>1.65</v>
      </c>
      <c r="G53" s="157">
        <v>1.7741935483870965</v>
      </c>
      <c r="H53" s="114"/>
      <c r="I53" s="82">
        <f>IF($J$32="Наличными",F53*H53,IF( $J$32="На р/с",Таблица132[[#This Row],[Цена при оплате на р/с, Евро]]*Таблица132[[#This Row],[ЗАКАЗ, шт (кратно 96)]],0))</f>
        <v>0</v>
      </c>
      <c r="J53" s="115"/>
      <c r="K53" s="35"/>
      <c r="L53" s="35"/>
    </row>
    <row r="54" spans="2:12" ht="15.6" hidden="1" x14ac:dyDescent="0.3">
      <c r="B54" s="77"/>
      <c r="C54" s="78"/>
      <c r="D54" s="107" t="s">
        <v>87</v>
      </c>
      <c r="E54" s="107" t="s">
        <v>88</v>
      </c>
      <c r="F54" s="107"/>
      <c r="G54" s="111">
        <v>0</v>
      </c>
      <c r="H54" s="107"/>
      <c r="I54" s="82">
        <f>IF($J$32="Наличными",F54*H54,IF( $J$32="На р/с",Таблица132[[#This Row],[Цена при оплате на р/с, Евро]]*Таблица132[[#This Row],[ЗАКАЗ, шт (кратно 96)]],0))</f>
        <v>0</v>
      </c>
      <c r="J54" s="110" t="s">
        <v>1744</v>
      </c>
      <c r="K54" s="35"/>
      <c r="L54" s="35"/>
    </row>
    <row r="55" spans="2:12" ht="15.6" hidden="1" x14ac:dyDescent="0.3">
      <c r="B55" s="77"/>
      <c r="C55" s="78"/>
      <c r="D55" s="65" t="s">
        <v>89</v>
      </c>
      <c r="E55" s="65" t="s">
        <v>90</v>
      </c>
      <c r="F55" s="65"/>
      <c r="G55" s="67">
        <v>0</v>
      </c>
      <c r="H55" s="66"/>
      <c r="I55" s="82">
        <f>IF($J$32="Наличными",F55*H55,IF( $J$32="На р/с",Таблица132[[#This Row],[Цена при оплате на р/с, Евро]]*Таблица132[[#This Row],[ЗАКАЗ, шт (кратно 96)]],0))</f>
        <v>0</v>
      </c>
      <c r="J55" s="70" t="s">
        <v>1744</v>
      </c>
      <c r="K55" s="35"/>
      <c r="L55" s="35"/>
    </row>
    <row r="56" spans="2:12" ht="15.6" hidden="1" x14ac:dyDescent="0.3">
      <c r="B56" s="77"/>
      <c r="C56" s="78"/>
      <c r="D56" s="99" t="s">
        <v>1113</v>
      </c>
      <c r="E56" s="99" t="s">
        <v>1114</v>
      </c>
      <c r="F56" s="99"/>
      <c r="G56" s="100">
        <v>0</v>
      </c>
      <c r="H56" s="99"/>
      <c r="I56" s="82">
        <f>IF($J$32="Наличными",F56*H56,IF( $J$32="На р/с",Таблица132[[#This Row],[Цена при оплате на р/с, Евро]]*Таблица132[[#This Row],[ЗАКАЗ, шт (кратно 96)]],0))</f>
        <v>0</v>
      </c>
      <c r="J56" s="101" t="s">
        <v>1744</v>
      </c>
      <c r="K56" s="35"/>
      <c r="L56" s="35"/>
    </row>
    <row r="57" spans="2:12" ht="15.6" x14ac:dyDescent="0.3">
      <c r="B57" s="77"/>
      <c r="C57" s="78"/>
      <c r="D57" s="81" t="s">
        <v>91</v>
      </c>
      <c r="E57" s="81" t="s">
        <v>92</v>
      </c>
      <c r="F57" s="157">
        <v>1.82</v>
      </c>
      <c r="G57" s="157">
        <v>1.956989247311828</v>
      </c>
      <c r="H57" s="114"/>
      <c r="I57" s="82">
        <f>IF($J$32="Наличными",F57*H57,IF( $J$32="На р/с",Таблица132[[#This Row],[Цена при оплате на р/с, Евро]]*Таблица132[[#This Row],[ЗАКАЗ, шт (кратно 96)]],0))</f>
        <v>0</v>
      </c>
      <c r="J57" s="115"/>
      <c r="K57" s="35"/>
      <c r="L57" s="35"/>
    </row>
    <row r="58" spans="2:12" ht="15.6" x14ac:dyDescent="0.3">
      <c r="B58" s="77"/>
      <c r="C58" s="78"/>
      <c r="D58" s="81" t="s">
        <v>93</v>
      </c>
      <c r="E58" s="81" t="s">
        <v>94</v>
      </c>
      <c r="F58" s="157">
        <v>1.82</v>
      </c>
      <c r="G58" s="157">
        <v>1.956989247311828</v>
      </c>
      <c r="H58" s="114"/>
      <c r="I58" s="82">
        <f>IF($J$32="Наличными",F58*H58,IF( $J$32="На р/с",Таблица132[[#This Row],[Цена при оплате на р/с, Евро]]*Таблица132[[#This Row],[ЗАКАЗ, шт (кратно 96)]],0))</f>
        <v>0</v>
      </c>
      <c r="J58" s="115"/>
      <c r="K58" s="35"/>
      <c r="L58" s="35"/>
    </row>
    <row r="59" spans="2:12" ht="15.6" x14ac:dyDescent="0.3">
      <c r="B59" s="77"/>
      <c r="C59" s="78"/>
      <c r="D59" s="81" t="s">
        <v>586</v>
      </c>
      <c r="E59" s="81" t="s">
        <v>587</v>
      </c>
      <c r="F59" s="157">
        <v>1.82</v>
      </c>
      <c r="G59" s="157">
        <v>1.956989247311828</v>
      </c>
      <c r="H59" s="114"/>
      <c r="I59" s="82">
        <f>IF($J$32="Наличными",F59*H59,IF( $J$32="На р/с",Таблица132[[#This Row],[Цена при оплате на р/с, Евро]]*Таблица132[[#This Row],[ЗАКАЗ, шт (кратно 96)]],0))</f>
        <v>0</v>
      </c>
      <c r="J59" s="115"/>
      <c r="K59" s="35"/>
      <c r="L59" s="35"/>
    </row>
    <row r="60" spans="2:12" ht="15.6" x14ac:dyDescent="0.3">
      <c r="B60" s="77"/>
      <c r="C60" s="78"/>
      <c r="D60" s="81" t="s">
        <v>95</v>
      </c>
      <c r="E60" s="81" t="s">
        <v>96</v>
      </c>
      <c r="F60" s="157">
        <v>1.82</v>
      </c>
      <c r="G60" s="157">
        <v>1.956989247311828</v>
      </c>
      <c r="H60" s="114"/>
      <c r="I60" s="82">
        <f>IF($J$32="Наличными",F60*H60,IF( $J$32="На р/с",Таблица132[[#This Row],[Цена при оплате на р/с, Евро]]*Таблица132[[#This Row],[ЗАКАЗ, шт (кратно 96)]],0))</f>
        <v>0</v>
      </c>
      <c r="J60" s="115"/>
      <c r="K60" s="35"/>
      <c r="L60" s="35"/>
    </row>
    <row r="61" spans="2:12" ht="15.6" x14ac:dyDescent="0.3">
      <c r="B61" s="77"/>
      <c r="C61" s="78"/>
      <c r="D61" s="81" t="s">
        <v>588</v>
      </c>
      <c r="E61" s="81" t="s">
        <v>589</v>
      </c>
      <c r="F61" s="157">
        <v>1.82</v>
      </c>
      <c r="G61" s="157">
        <v>1.956989247311828</v>
      </c>
      <c r="H61" s="114"/>
      <c r="I61" s="82">
        <f>IF($J$32="Наличными",F61*H61,IF( $J$32="На р/с",Таблица132[[#This Row],[Цена при оплате на р/с, Евро]]*Таблица132[[#This Row],[ЗАКАЗ, шт (кратно 96)]],0))</f>
        <v>0</v>
      </c>
      <c r="J61" s="115"/>
      <c r="K61" s="35"/>
      <c r="L61" s="35"/>
    </row>
    <row r="62" spans="2:12" ht="15.6" x14ac:dyDescent="0.3">
      <c r="B62" s="77"/>
      <c r="C62" s="78"/>
      <c r="D62" s="81" t="s">
        <v>590</v>
      </c>
      <c r="E62" s="81" t="s">
        <v>591</v>
      </c>
      <c r="F62" s="157">
        <v>1.82</v>
      </c>
      <c r="G62" s="157">
        <v>1.956989247311828</v>
      </c>
      <c r="H62" s="114"/>
      <c r="I62" s="82">
        <f>IF($J$32="Наличными",F62*H62,IF( $J$32="На р/с",Таблица132[[#This Row],[Цена при оплате на р/с, Евро]]*Таблица132[[#This Row],[ЗАКАЗ, шт (кратно 96)]],0))</f>
        <v>0</v>
      </c>
      <c r="J62" s="115"/>
      <c r="K62" s="35"/>
      <c r="L62" s="35"/>
    </row>
    <row r="63" spans="2:12" ht="15.6" x14ac:dyDescent="0.3">
      <c r="B63" s="77"/>
      <c r="C63" s="78"/>
      <c r="D63" s="81" t="s">
        <v>97</v>
      </c>
      <c r="E63" s="81" t="s">
        <v>98</v>
      </c>
      <c r="F63" s="157">
        <v>1.82</v>
      </c>
      <c r="G63" s="157">
        <v>1.956989247311828</v>
      </c>
      <c r="H63" s="114"/>
      <c r="I63" s="82">
        <f>IF($J$32="Наличными",F63*H63,IF( $J$32="На р/с",Таблица132[[#This Row],[Цена при оплате на р/с, Евро]]*Таблица132[[#This Row],[ЗАКАЗ, шт (кратно 96)]],0))</f>
        <v>0</v>
      </c>
      <c r="J63" s="115"/>
      <c r="K63" s="35"/>
      <c r="L63" s="35"/>
    </row>
    <row r="64" spans="2:12" ht="15.6" x14ac:dyDescent="0.3">
      <c r="B64" s="77"/>
      <c r="C64" s="78"/>
      <c r="D64" s="81" t="s">
        <v>592</v>
      </c>
      <c r="E64" s="81" t="s">
        <v>593</v>
      </c>
      <c r="F64" s="157">
        <v>1.82</v>
      </c>
      <c r="G64" s="157">
        <v>1.956989247311828</v>
      </c>
      <c r="H64" s="114"/>
      <c r="I64" s="82">
        <f>IF($J$32="Наличными",F64*H64,IF( $J$32="На р/с",Таблица132[[#This Row],[Цена при оплате на р/с, Евро]]*Таблица132[[#This Row],[ЗАКАЗ, шт (кратно 96)]],0))</f>
        <v>0</v>
      </c>
      <c r="J64" s="115"/>
      <c r="K64" s="35"/>
      <c r="L64" s="35"/>
    </row>
    <row r="65" spans="2:12" ht="15.6" hidden="1" x14ac:dyDescent="0.3">
      <c r="B65" s="77"/>
      <c r="C65" s="78"/>
      <c r="D65" s="104" t="s">
        <v>1115</v>
      </c>
      <c r="E65" s="104" t="s">
        <v>1116</v>
      </c>
      <c r="F65" s="104"/>
      <c r="G65" s="105">
        <v>0</v>
      </c>
      <c r="H65" s="104"/>
      <c r="I65" s="82">
        <f>IF($J$32="Наличными",F65*H65,IF( $J$32="На р/с",Таблица132[[#This Row],[Цена при оплате на р/с, Евро]]*Таблица132[[#This Row],[ЗАКАЗ, шт (кратно 96)]],0))</f>
        <v>0</v>
      </c>
      <c r="J65" s="106" t="s">
        <v>1744</v>
      </c>
      <c r="K65" s="35"/>
      <c r="L65" s="35"/>
    </row>
    <row r="66" spans="2:12" ht="15.6" x14ac:dyDescent="0.3">
      <c r="B66" s="77"/>
      <c r="C66" s="78"/>
      <c r="D66" s="81" t="s">
        <v>99</v>
      </c>
      <c r="E66" s="81" t="s">
        <v>100</v>
      </c>
      <c r="F66" s="157">
        <v>1.82</v>
      </c>
      <c r="G66" s="157">
        <v>1.956989247311828</v>
      </c>
      <c r="H66" s="114"/>
      <c r="I66" s="82">
        <f>IF($J$32="Наличными",F66*H66,IF( $J$32="На р/с",Таблица132[[#This Row],[Цена при оплате на р/с, Евро]]*Таблица132[[#This Row],[ЗАКАЗ, шт (кратно 96)]],0))</f>
        <v>0</v>
      </c>
      <c r="J66" s="115"/>
      <c r="K66" s="35"/>
      <c r="L66" s="35"/>
    </row>
    <row r="67" spans="2:12" ht="15.6" hidden="1" x14ac:dyDescent="0.3">
      <c r="B67" s="77"/>
      <c r="C67" s="78"/>
      <c r="D67" s="104" t="s">
        <v>1015</v>
      </c>
      <c r="E67" s="104" t="s">
        <v>1018</v>
      </c>
      <c r="F67" s="104"/>
      <c r="G67" s="112">
        <v>0</v>
      </c>
      <c r="H67" s="113"/>
      <c r="I67" s="82">
        <f>IF($J$32="Наличными",F67*H67,IF( $J$32="На р/с",Таблица132[[#This Row],[Цена при оплате на р/с, Евро]]*Таблица132[[#This Row],[ЗАКАЗ, шт (кратно 96)]],0))</f>
        <v>0</v>
      </c>
      <c r="J67" s="106" t="s">
        <v>1744</v>
      </c>
      <c r="K67" s="35"/>
      <c r="L67" s="35"/>
    </row>
    <row r="68" spans="2:12" ht="15.6" x14ac:dyDescent="0.3">
      <c r="B68" s="77"/>
      <c r="C68" s="78"/>
      <c r="D68" s="81" t="s">
        <v>594</v>
      </c>
      <c r="E68" s="81" t="s">
        <v>595</v>
      </c>
      <c r="F68" s="157">
        <v>1.6</v>
      </c>
      <c r="G68" s="157">
        <v>1.7204301075268817</v>
      </c>
      <c r="H68" s="114"/>
      <c r="I68" s="82">
        <f>IF($J$32="Наличными",F68*H68,IF( $J$32="На р/с",Таблица132[[#This Row],[Цена при оплате на р/с, Евро]]*Таблица132[[#This Row],[ЗАКАЗ, шт (кратно 96)]],0))</f>
        <v>0</v>
      </c>
      <c r="J68" s="115"/>
      <c r="K68" s="35"/>
      <c r="L68" s="35"/>
    </row>
    <row r="69" spans="2:12" ht="15.6" hidden="1" x14ac:dyDescent="0.3">
      <c r="B69" s="77"/>
      <c r="C69" s="78"/>
      <c r="D69" s="107" t="s">
        <v>101</v>
      </c>
      <c r="E69" s="107" t="s">
        <v>102</v>
      </c>
      <c r="F69" s="107"/>
      <c r="G69" s="111">
        <v>0</v>
      </c>
      <c r="H69" s="107"/>
      <c r="I69" s="82">
        <f>IF($J$32="Наличными",F69*H69,IF( $J$32="На р/с",Таблица132[[#This Row],[Цена при оплате на р/с, Евро]]*Таблица132[[#This Row],[ЗАКАЗ, шт (кратно 96)]],0))</f>
        <v>0</v>
      </c>
      <c r="J69" s="110" t="s">
        <v>1744</v>
      </c>
      <c r="K69" s="35"/>
      <c r="L69" s="35"/>
    </row>
    <row r="70" spans="2:12" ht="15.6" hidden="1" x14ac:dyDescent="0.3">
      <c r="B70" s="77"/>
      <c r="C70" s="78"/>
      <c r="D70" s="99" t="s">
        <v>1117</v>
      </c>
      <c r="E70" s="99" t="s">
        <v>1118</v>
      </c>
      <c r="F70" s="99"/>
      <c r="G70" s="100">
        <v>0</v>
      </c>
      <c r="H70" s="99"/>
      <c r="I70" s="82">
        <f>IF($J$32="Наличными",F70*H70,IF( $J$32="На р/с",Таблица132[[#This Row],[Цена при оплате на р/с, Евро]]*Таблица132[[#This Row],[ЗАКАЗ, шт (кратно 96)]],0))</f>
        <v>0</v>
      </c>
      <c r="J70" s="101" t="s">
        <v>1744</v>
      </c>
      <c r="K70" s="35"/>
      <c r="L70" s="35"/>
    </row>
    <row r="71" spans="2:12" ht="15.6" x14ac:dyDescent="0.3">
      <c r="B71" s="77"/>
      <c r="C71" s="78"/>
      <c r="D71" s="81" t="s">
        <v>600</v>
      </c>
      <c r="E71" s="81" t="s">
        <v>601</v>
      </c>
      <c r="F71" s="157">
        <v>1</v>
      </c>
      <c r="G71" s="157">
        <v>1.075268817204301</v>
      </c>
      <c r="H71" s="114"/>
      <c r="I71" s="82">
        <f>IF($J$32="Наличными",F71*H71,IF( $J$32="На р/с",Таблица132[[#This Row],[Цена при оплате на р/с, Евро]]*Таблица132[[#This Row],[ЗАКАЗ, шт (кратно 96)]],0))</f>
        <v>0</v>
      </c>
      <c r="J71" s="115"/>
      <c r="K71" s="35"/>
      <c r="L71" s="35"/>
    </row>
    <row r="72" spans="2:12" ht="15.6" x14ac:dyDescent="0.3">
      <c r="B72" s="77"/>
      <c r="C72" s="78"/>
      <c r="D72" s="81" t="s">
        <v>596</v>
      </c>
      <c r="E72" s="81" t="s">
        <v>597</v>
      </c>
      <c r="F72" s="157">
        <v>1.22</v>
      </c>
      <c r="G72" s="157">
        <v>1.3118279569892473</v>
      </c>
      <c r="H72" s="114"/>
      <c r="I72" s="82">
        <f>IF($J$32="Наличными",F72*H72,IF( $J$32="На р/с",Таблица132[[#This Row],[Цена при оплате на р/с, Евро]]*Таблица132[[#This Row],[ЗАКАЗ, шт (кратно 96)]],0))</f>
        <v>0</v>
      </c>
      <c r="J72" s="115"/>
      <c r="K72" s="35"/>
      <c r="L72" s="35"/>
    </row>
    <row r="73" spans="2:12" ht="15.6" hidden="1" x14ac:dyDescent="0.3">
      <c r="B73" s="77"/>
      <c r="C73" s="78"/>
      <c r="D73" s="104" t="s">
        <v>1063</v>
      </c>
      <c r="E73" s="104" t="s">
        <v>1021</v>
      </c>
      <c r="F73" s="104"/>
      <c r="G73" s="112">
        <v>0</v>
      </c>
      <c r="H73" s="113"/>
      <c r="I73" s="82">
        <f>IF($J$32="Наличными",F73*H73,IF( $J$32="На р/с",Таблица132[[#This Row],[Цена при оплате на р/с, Евро]]*Таблица132[[#This Row],[ЗАКАЗ, шт (кратно 96)]],0))</f>
        <v>0</v>
      </c>
      <c r="J73" s="106" t="s">
        <v>1744</v>
      </c>
      <c r="K73" s="35"/>
      <c r="L73" s="35"/>
    </row>
    <row r="74" spans="2:12" ht="15.6" x14ac:dyDescent="0.3">
      <c r="B74" s="77"/>
      <c r="C74" s="78"/>
      <c r="D74" s="81" t="s">
        <v>598</v>
      </c>
      <c r="E74" s="81" t="s">
        <v>599</v>
      </c>
      <c r="F74" s="157">
        <v>1.22</v>
      </c>
      <c r="G74" s="157">
        <v>1.3118279569892473</v>
      </c>
      <c r="H74" s="114"/>
      <c r="I74" s="82">
        <f>IF($J$32="Наличными",F74*H74,IF( $J$32="На р/с",Таблица132[[#This Row],[Цена при оплате на р/с, Евро]]*Таблица132[[#This Row],[ЗАКАЗ, шт (кратно 96)]],0))</f>
        <v>0</v>
      </c>
      <c r="J74" s="115"/>
      <c r="K74" s="35"/>
      <c r="L74" s="35"/>
    </row>
    <row r="75" spans="2:12" ht="15.6" x14ac:dyDescent="0.3">
      <c r="B75" s="77"/>
      <c r="C75" s="78"/>
      <c r="D75" s="81" t="s">
        <v>602</v>
      </c>
      <c r="E75" s="81" t="s">
        <v>603</v>
      </c>
      <c r="F75" s="157">
        <v>1.22</v>
      </c>
      <c r="G75" s="157">
        <v>1.3118279569892473</v>
      </c>
      <c r="H75" s="114"/>
      <c r="I75" s="82">
        <f>IF($J$32="Наличными",F75*H75,IF( $J$32="На р/с",Таблица132[[#This Row],[Цена при оплате на р/с, Евро]]*Таблица132[[#This Row],[ЗАКАЗ, шт (кратно 96)]],0))</f>
        <v>0</v>
      </c>
      <c r="J75" s="115"/>
      <c r="K75" s="35"/>
      <c r="L75" s="35"/>
    </row>
    <row r="76" spans="2:12" ht="15.6" x14ac:dyDescent="0.3">
      <c r="B76" s="77"/>
      <c r="C76" s="78"/>
      <c r="D76" s="81" t="s">
        <v>604</v>
      </c>
      <c r="E76" s="81" t="s">
        <v>605</v>
      </c>
      <c r="F76" s="157">
        <v>1.22</v>
      </c>
      <c r="G76" s="157">
        <v>1.3118279569892473</v>
      </c>
      <c r="H76" s="114"/>
      <c r="I76" s="82">
        <f>IF($J$32="Наличными",F76*H76,IF( $J$32="На р/с",Таблица132[[#This Row],[Цена при оплате на р/с, Евро]]*Таблица132[[#This Row],[ЗАКАЗ, шт (кратно 96)]],0))</f>
        <v>0</v>
      </c>
      <c r="J76" s="115"/>
      <c r="K76" s="35"/>
      <c r="L76" s="35"/>
    </row>
    <row r="77" spans="2:12" ht="15.6" hidden="1" x14ac:dyDescent="0.3">
      <c r="B77" s="77"/>
      <c r="C77" s="78"/>
      <c r="D77" s="107" t="s">
        <v>1577</v>
      </c>
      <c r="E77" s="107" t="s">
        <v>1578</v>
      </c>
      <c r="F77" s="107"/>
      <c r="G77" s="111">
        <v>0</v>
      </c>
      <c r="H77" s="107"/>
      <c r="I77" s="82">
        <f>IF($J$32="Наличными",F77*H77,IF( $J$32="На р/с",Таблица132[[#This Row],[Цена при оплате на р/с, Евро]]*Таблица132[[#This Row],[ЗАКАЗ, шт (кратно 96)]],0))</f>
        <v>0</v>
      </c>
      <c r="J77" s="110" t="s">
        <v>1744</v>
      </c>
      <c r="K77" s="35"/>
      <c r="L77" s="35"/>
    </row>
    <row r="78" spans="2:12" ht="15.6" hidden="1" x14ac:dyDescent="0.3">
      <c r="B78" s="77"/>
      <c r="C78" s="78"/>
      <c r="D78" s="99" t="s">
        <v>1579</v>
      </c>
      <c r="E78" s="99" t="s">
        <v>1580</v>
      </c>
      <c r="F78" s="99"/>
      <c r="G78" s="100">
        <v>0</v>
      </c>
      <c r="H78" s="99"/>
      <c r="I78" s="82">
        <f>IF($J$32="Наличными",F78*H78,IF( $J$32="На р/с",Таблица132[[#This Row],[Цена при оплате на р/с, Евро]]*Таблица132[[#This Row],[ЗАКАЗ, шт (кратно 96)]],0))</f>
        <v>0</v>
      </c>
      <c r="J78" s="101" t="s">
        <v>1744</v>
      </c>
      <c r="K78" s="35"/>
      <c r="L78" s="35"/>
    </row>
    <row r="79" spans="2:12" ht="15.6" x14ac:dyDescent="0.3">
      <c r="B79" s="77"/>
      <c r="C79" s="78"/>
      <c r="D79" s="81" t="s">
        <v>612</v>
      </c>
      <c r="E79" s="81" t="s">
        <v>613</v>
      </c>
      <c r="F79" s="157">
        <v>1.0900000000000001</v>
      </c>
      <c r="G79" s="157">
        <v>1.1720430107526882</v>
      </c>
      <c r="H79" s="114"/>
      <c r="I79" s="82">
        <f>IF($J$32="Наличными",F79*H79,IF( $J$32="На р/с",Таблица132[[#This Row],[Цена при оплате на р/с, Евро]]*Таблица132[[#This Row],[ЗАКАЗ, шт (кратно 96)]],0))</f>
        <v>0</v>
      </c>
      <c r="J79" s="115"/>
      <c r="K79" s="35"/>
      <c r="L79" s="35"/>
    </row>
    <row r="80" spans="2:12" ht="15.6" x14ac:dyDescent="0.3">
      <c r="B80" s="77"/>
      <c r="C80" s="78"/>
      <c r="D80" s="81" t="s">
        <v>1119</v>
      </c>
      <c r="E80" s="81" t="s">
        <v>1120</v>
      </c>
      <c r="F80" s="157">
        <v>1.0900000000000001</v>
      </c>
      <c r="G80" s="157">
        <v>1.1720430107526882</v>
      </c>
      <c r="H80" s="114"/>
      <c r="I80" s="82">
        <f>IF($J$32="Наличными",F80*H80,IF( $J$32="На р/с",Таблица132[[#This Row],[Цена при оплате на р/с, Евро]]*Таблица132[[#This Row],[ЗАКАЗ, шт (кратно 96)]],0))</f>
        <v>0</v>
      </c>
      <c r="J80" s="115"/>
      <c r="K80" s="35"/>
      <c r="L80" s="35"/>
    </row>
    <row r="81" spans="2:12" ht="15.6" x14ac:dyDescent="0.3">
      <c r="B81" s="77"/>
      <c r="C81" s="78"/>
      <c r="D81" s="81" t="s">
        <v>608</v>
      </c>
      <c r="E81" s="81" t="s">
        <v>609</v>
      </c>
      <c r="F81" s="157">
        <v>1.02</v>
      </c>
      <c r="G81" s="157">
        <v>1.096774193548387</v>
      </c>
      <c r="H81" s="114"/>
      <c r="I81" s="82">
        <f>IF($J$32="Наличными",F81*H81,IF( $J$32="На р/с",Таблица132[[#This Row],[Цена при оплате на р/с, Евро]]*Таблица132[[#This Row],[ЗАКАЗ, шт (кратно 96)]],0))</f>
        <v>0</v>
      </c>
      <c r="J81" s="115"/>
      <c r="K81" s="35"/>
      <c r="L81" s="35"/>
    </row>
    <row r="82" spans="2:12" ht="15.6" x14ac:dyDescent="0.3">
      <c r="B82" s="77"/>
      <c r="C82" s="78"/>
      <c r="D82" s="81" t="s">
        <v>103</v>
      </c>
      <c r="E82" s="81" t="s">
        <v>104</v>
      </c>
      <c r="F82" s="157">
        <v>1.0900000000000001</v>
      </c>
      <c r="G82" s="157">
        <v>1.1720430107526882</v>
      </c>
      <c r="H82" s="114"/>
      <c r="I82" s="82">
        <f>IF($J$32="Наличными",F82*H82,IF( $J$32="На р/с",Таблица132[[#This Row],[Цена при оплате на р/с, Евро]]*Таблица132[[#This Row],[ЗАКАЗ, шт (кратно 96)]],0))</f>
        <v>0</v>
      </c>
      <c r="J82" s="115"/>
      <c r="K82" s="35"/>
      <c r="L82" s="35"/>
    </row>
    <row r="83" spans="2:12" ht="15.6" x14ac:dyDescent="0.3">
      <c r="B83" s="77"/>
      <c r="C83" s="78"/>
      <c r="D83" s="81" t="s">
        <v>610</v>
      </c>
      <c r="E83" s="81" t="s">
        <v>611</v>
      </c>
      <c r="F83" s="157">
        <v>1.02</v>
      </c>
      <c r="G83" s="157">
        <v>1.096774193548387</v>
      </c>
      <c r="H83" s="114"/>
      <c r="I83" s="82">
        <f>IF($J$32="Наличными",F83*H83,IF( $J$32="На р/с",Таблица132[[#This Row],[Цена при оплате на р/с, Евро]]*Таблица132[[#This Row],[ЗАКАЗ, шт (кратно 96)]],0))</f>
        <v>0</v>
      </c>
      <c r="J83" s="115"/>
      <c r="K83" s="35"/>
      <c r="L83" s="35"/>
    </row>
    <row r="84" spans="2:12" ht="15.6" x14ac:dyDescent="0.3">
      <c r="B84" s="77"/>
      <c r="C84" s="78"/>
      <c r="D84" s="81" t="s">
        <v>606</v>
      </c>
      <c r="E84" s="81" t="s">
        <v>607</v>
      </c>
      <c r="F84" s="157">
        <v>1.06</v>
      </c>
      <c r="G84" s="157">
        <v>1.1397849462365592</v>
      </c>
      <c r="H84" s="114"/>
      <c r="I84" s="82">
        <f>IF($J$32="Наличными",F84*H84,IF( $J$32="На р/с",Таблица132[[#This Row],[Цена при оплате на р/с, Евро]]*Таблица132[[#This Row],[ЗАКАЗ, шт (кратно 96)]],0))</f>
        <v>0</v>
      </c>
      <c r="J84" s="115"/>
      <c r="K84" s="35"/>
      <c r="L84" s="35"/>
    </row>
    <row r="85" spans="2:12" ht="15.6" x14ac:dyDescent="0.3">
      <c r="B85" s="77"/>
      <c r="C85" s="78"/>
      <c r="D85" s="81" t="s">
        <v>105</v>
      </c>
      <c r="E85" s="81" t="s">
        <v>106</v>
      </c>
      <c r="F85" s="157">
        <v>1.06</v>
      </c>
      <c r="G85" s="157">
        <v>1.1397849462365592</v>
      </c>
      <c r="H85" s="114"/>
      <c r="I85" s="82">
        <f>IF($J$32="Наличными",F85*H85,IF( $J$32="На р/с",Таблица132[[#This Row],[Цена при оплате на р/с, Евро]]*Таблица132[[#This Row],[ЗАКАЗ, шт (кратно 96)]],0))</f>
        <v>0</v>
      </c>
      <c r="J85" s="115"/>
      <c r="K85" s="35"/>
      <c r="L85" s="35"/>
    </row>
    <row r="86" spans="2:12" ht="15.6" x14ac:dyDescent="0.3">
      <c r="B86" s="77"/>
      <c r="C86" s="78"/>
      <c r="D86" s="81" t="s">
        <v>614</v>
      </c>
      <c r="E86" s="81" t="s">
        <v>615</v>
      </c>
      <c r="F86" s="157">
        <v>1.1100000000000001</v>
      </c>
      <c r="G86" s="157">
        <v>1.1935483870967742</v>
      </c>
      <c r="H86" s="114"/>
      <c r="I86" s="82">
        <f>IF($J$32="Наличными",F86*H86,IF( $J$32="На р/с",Таблица132[[#This Row],[Цена при оплате на р/с, Евро]]*Таблица132[[#This Row],[ЗАКАЗ, шт (кратно 96)]],0))</f>
        <v>0</v>
      </c>
      <c r="J86" s="115"/>
      <c r="K86" s="35"/>
      <c r="L86" s="35"/>
    </row>
    <row r="87" spans="2:12" ht="15.6" x14ac:dyDescent="0.3">
      <c r="B87" s="77"/>
      <c r="C87" s="78"/>
      <c r="D87" s="81" t="s">
        <v>968</v>
      </c>
      <c r="E87" s="81" t="s">
        <v>969</v>
      </c>
      <c r="F87" s="157">
        <v>0.95</v>
      </c>
      <c r="G87" s="157">
        <v>1.021505376344086</v>
      </c>
      <c r="H87" s="114"/>
      <c r="I87" s="82">
        <f>IF($J$32="Наличными",F87*H87,IF( $J$32="На р/с",Таблица132[[#This Row],[Цена при оплате на р/с, Евро]]*Таблица132[[#This Row],[ЗАКАЗ, шт (кратно 96)]],0))</f>
        <v>0</v>
      </c>
      <c r="J87" s="115"/>
      <c r="K87" s="35"/>
      <c r="L87" s="35"/>
    </row>
    <row r="88" spans="2:12" ht="15.6" x14ac:dyDescent="0.3">
      <c r="B88" s="77"/>
      <c r="C88" s="78"/>
      <c r="D88" s="81" t="s">
        <v>107</v>
      </c>
      <c r="E88" s="81" t="s">
        <v>108</v>
      </c>
      <c r="F88" s="157">
        <v>1</v>
      </c>
      <c r="G88" s="157">
        <v>1.075268817204301</v>
      </c>
      <c r="H88" s="114"/>
      <c r="I88" s="82">
        <f>IF($J$32="Наличными",F88*H88,IF( $J$32="На р/с",Таблица132[[#This Row],[Цена при оплате на р/с, Евро]]*Таблица132[[#This Row],[ЗАКАЗ, шт (кратно 96)]],0))</f>
        <v>0</v>
      </c>
      <c r="J88" s="115"/>
      <c r="K88" s="35"/>
      <c r="L88" s="35"/>
    </row>
    <row r="89" spans="2:12" ht="15.6" x14ac:dyDescent="0.3">
      <c r="B89" s="77"/>
      <c r="C89" s="78"/>
      <c r="D89" s="81" t="s">
        <v>616</v>
      </c>
      <c r="E89" s="81" t="s">
        <v>617</v>
      </c>
      <c r="F89" s="157">
        <v>1.1100000000000001</v>
      </c>
      <c r="G89" s="157">
        <v>1.1935483870967742</v>
      </c>
      <c r="H89" s="114"/>
      <c r="I89" s="82">
        <f>IF($J$32="Наличными",F89*H89,IF( $J$32="На р/с",Таблица132[[#This Row],[Цена при оплате на р/с, Евро]]*Таблица132[[#This Row],[ЗАКАЗ, шт (кратно 96)]],0))</f>
        <v>0</v>
      </c>
      <c r="J89" s="115"/>
      <c r="K89" s="35"/>
      <c r="L89" s="35"/>
    </row>
    <row r="90" spans="2:12" ht="15.6" x14ac:dyDescent="0.3">
      <c r="B90" s="77"/>
      <c r="C90" s="78"/>
      <c r="D90" s="81" t="s">
        <v>109</v>
      </c>
      <c r="E90" s="81" t="s">
        <v>110</v>
      </c>
      <c r="F90" s="157">
        <v>1.34</v>
      </c>
      <c r="G90" s="157">
        <v>1.4408602150537635</v>
      </c>
      <c r="H90" s="114"/>
      <c r="I90" s="82">
        <f>IF($J$32="Наличными",F90*H90,IF( $J$32="На р/с",Таблица132[[#This Row],[Цена при оплате на р/с, Евро]]*Таблица132[[#This Row],[ЗАКАЗ, шт (кратно 96)]],0))</f>
        <v>0</v>
      </c>
      <c r="J90" s="115"/>
      <c r="K90" s="35"/>
      <c r="L90" s="35"/>
    </row>
    <row r="91" spans="2:12" ht="15.6" x14ac:dyDescent="0.3">
      <c r="B91" s="77"/>
      <c r="C91" s="78"/>
      <c r="D91" s="81" t="s">
        <v>618</v>
      </c>
      <c r="E91" s="81" t="s">
        <v>619</v>
      </c>
      <c r="F91" s="157">
        <v>1.06</v>
      </c>
      <c r="G91" s="157">
        <v>1.1397849462365592</v>
      </c>
      <c r="H91" s="114"/>
      <c r="I91" s="82">
        <f>IF($J$32="Наличными",F91*H91,IF( $J$32="На р/с",Таблица132[[#This Row],[Цена при оплате на р/с, Евро]]*Таблица132[[#This Row],[ЗАКАЗ, шт (кратно 96)]],0))</f>
        <v>0</v>
      </c>
      <c r="J91" s="115"/>
      <c r="K91" s="35"/>
      <c r="L91" s="35"/>
    </row>
    <row r="92" spans="2:12" ht="15.6" x14ac:dyDescent="0.3">
      <c r="B92" s="77"/>
      <c r="C92" s="78"/>
      <c r="D92" s="81" t="s">
        <v>1121</v>
      </c>
      <c r="E92" s="81" t="s">
        <v>1122</v>
      </c>
      <c r="F92" s="157">
        <v>1.1499999999999999</v>
      </c>
      <c r="G92" s="157">
        <v>1.236559139784946</v>
      </c>
      <c r="H92" s="114"/>
      <c r="I92" s="82">
        <f>IF($J$32="Наличными",F92*H92,IF( $J$32="На р/с",Таблица132[[#This Row],[Цена при оплате на р/с, Евро]]*Таблица132[[#This Row],[ЗАКАЗ, шт (кратно 96)]],0))</f>
        <v>0</v>
      </c>
      <c r="J92" s="115"/>
      <c r="K92" s="35"/>
      <c r="L92" s="35"/>
    </row>
    <row r="93" spans="2:12" ht="15.6" x14ac:dyDescent="0.3">
      <c r="B93" s="77"/>
      <c r="C93" s="78"/>
      <c r="D93" s="81" t="s">
        <v>111</v>
      </c>
      <c r="E93" s="81" t="s">
        <v>112</v>
      </c>
      <c r="F93" s="157">
        <v>1.06</v>
      </c>
      <c r="G93" s="157">
        <v>1.1397849462365592</v>
      </c>
      <c r="H93" s="114"/>
      <c r="I93" s="82">
        <f>IF($J$32="Наличными",F93*H93,IF( $J$32="На р/с",Таблица132[[#This Row],[Цена при оплате на р/с, Евро]]*Таблица132[[#This Row],[ЗАКАЗ, шт (кратно 96)]],0))</f>
        <v>0</v>
      </c>
      <c r="J93" s="115"/>
      <c r="K93" s="35"/>
      <c r="L93" s="35"/>
    </row>
    <row r="94" spans="2:12" ht="15.6" x14ac:dyDescent="0.3">
      <c r="B94" s="77"/>
      <c r="C94" s="78"/>
      <c r="D94" s="81" t="s">
        <v>113</v>
      </c>
      <c r="E94" s="81" t="s">
        <v>114</v>
      </c>
      <c r="F94" s="157">
        <v>1.1100000000000001</v>
      </c>
      <c r="G94" s="157">
        <v>1.1935483870967742</v>
      </c>
      <c r="H94" s="114"/>
      <c r="I94" s="82">
        <f>IF($J$32="Наличными",F94*H94,IF( $J$32="На р/с",Таблица132[[#This Row],[Цена при оплате на р/с, Евро]]*Таблица132[[#This Row],[ЗАКАЗ, шт (кратно 96)]],0))</f>
        <v>0</v>
      </c>
      <c r="J94" s="115"/>
      <c r="K94" s="35"/>
      <c r="L94" s="35"/>
    </row>
    <row r="95" spans="2:12" ht="15.6" x14ac:dyDescent="0.3">
      <c r="B95" s="77"/>
      <c r="C95" s="78"/>
      <c r="D95" s="81" t="s">
        <v>620</v>
      </c>
      <c r="E95" s="81" t="s">
        <v>621</v>
      </c>
      <c r="F95" s="157">
        <v>1.1100000000000001</v>
      </c>
      <c r="G95" s="157">
        <v>1.1935483870967742</v>
      </c>
      <c r="H95" s="114"/>
      <c r="I95" s="82">
        <f>IF($J$32="Наличными",F95*H95,IF( $J$32="На р/с",Таблица132[[#This Row],[Цена при оплате на р/с, Евро]]*Таблица132[[#This Row],[ЗАКАЗ, шт (кратно 96)]],0))</f>
        <v>0</v>
      </c>
      <c r="J95" s="115"/>
      <c r="K95" s="35"/>
      <c r="L95" s="35"/>
    </row>
    <row r="96" spans="2:12" ht="15.6" hidden="1" x14ac:dyDescent="0.3">
      <c r="B96" s="77"/>
      <c r="C96" s="78"/>
      <c r="D96" s="104" t="s">
        <v>622</v>
      </c>
      <c r="E96" s="104" t="s">
        <v>623</v>
      </c>
      <c r="F96" s="104"/>
      <c r="G96" s="105">
        <v>0</v>
      </c>
      <c r="H96" s="104"/>
      <c r="I96" s="82">
        <f>IF($J$32="Наличными",F96*H96,IF( $J$32="На р/с",Таблица132[[#This Row],[Цена при оплате на р/с, Евро]]*Таблица132[[#This Row],[ЗАКАЗ, шт (кратно 96)]],0))</f>
        <v>0</v>
      </c>
      <c r="J96" s="106" t="s">
        <v>1744</v>
      </c>
      <c r="K96" s="35"/>
      <c r="L96" s="35"/>
    </row>
    <row r="97" spans="2:12" ht="15.6" x14ac:dyDescent="0.3">
      <c r="B97" s="77"/>
      <c r="C97" s="78"/>
      <c r="D97" s="81" t="s">
        <v>115</v>
      </c>
      <c r="E97" s="81" t="s">
        <v>116</v>
      </c>
      <c r="F97" s="157">
        <v>1.1499999999999999</v>
      </c>
      <c r="G97" s="157">
        <v>1.236559139784946</v>
      </c>
      <c r="H97" s="114"/>
      <c r="I97" s="82">
        <f>IF($J$32="Наличными",F97*H97,IF( $J$32="На р/с",Таблица132[[#This Row],[Цена при оплате на р/с, Евро]]*Таблица132[[#This Row],[ЗАКАЗ, шт (кратно 96)]],0))</f>
        <v>0</v>
      </c>
      <c r="J97" s="115"/>
      <c r="K97" s="35"/>
      <c r="L97" s="35"/>
    </row>
    <row r="98" spans="2:12" ht="15.6" x14ac:dyDescent="0.3">
      <c r="B98" s="77"/>
      <c r="C98" s="78"/>
      <c r="D98" s="81" t="s">
        <v>624</v>
      </c>
      <c r="E98" s="81" t="s">
        <v>625</v>
      </c>
      <c r="F98" s="157">
        <v>1.06</v>
      </c>
      <c r="G98" s="157">
        <v>1.1397849462365592</v>
      </c>
      <c r="H98" s="114"/>
      <c r="I98" s="82">
        <f>IF($J$32="Наличными",F98*H98,IF( $J$32="На р/с",Таблица132[[#This Row],[Цена при оплате на р/с, Евро]]*Таблица132[[#This Row],[ЗАКАЗ, шт (кратно 96)]],0))</f>
        <v>0</v>
      </c>
      <c r="J98" s="115"/>
      <c r="K98" s="35"/>
      <c r="L98" s="35"/>
    </row>
    <row r="99" spans="2:12" ht="15.6" x14ac:dyDescent="0.3">
      <c r="B99" s="77"/>
      <c r="C99" s="78"/>
      <c r="D99" s="81" t="s">
        <v>117</v>
      </c>
      <c r="E99" s="81" t="s">
        <v>118</v>
      </c>
      <c r="F99" s="157">
        <v>1.37</v>
      </c>
      <c r="G99" s="157">
        <v>1.4731182795698925</v>
      </c>
      <c r="H99" s="114"/>
      <c r="I99" s="82">
        <f>IF($J$32="Наличными",F99*H99,IF( $J$32="На р/с",Таблица132[[#This Row],[Цена при оплате на р/с, Евро]]*Таблица132[[#This Row],[ЗАКАЗ, шт (кратно 96)]],0))</f>
        <v>0</v>
      </c>
      <c r="J99" s="115"/>
      <c r="K99" s="35"/>
      <c r="L99" s="35"/>
    </row>
    <row r="100" spans="2:12" ht="15.6" x14ac:dyDescent="0.3">
      <c r="B100" s="77"/>
      <c r="C100" s="78"/>
      <c r="D100" s="81" t="s">
        <v>119</v>
      </c>
      <c r="E100" s="81" t="s">
        <v>120</v>
      </c>
      <c r="F100" s="157">
        <v>1.8800000000000001</v>
      </c>
      <c r="G100" s="157">
        <v>2.021505376344086</v>
      </c>
      <c r="H100" s="114"/>
      <c r="I100" s="82">
        <f>IF($J$32="Наличными",F100*H100,IF( $J$32="На р/с",Таблица132[[#This Row],[Цена при оплате на р/с, Евро]]*Таблица132[[#This Row],[ЗАКАЗ, шт (кратно 96)]],0))</f>
        <v>0</v>
      </c>
      <c r="J100" s="115"/>
      <c r="K100" s="35"/>
      <c r="L100" s="35"/>
    </row>
    <row r="101" spans="2:12" ht="15.6" x14ac:dyDescent="0.3">
      <c r="B101" s="77"/>
      <c r="C101" s="78"/>
      <c r="D101" s="81" t="s">
        <v>121</v>
      </c>
      <c r="E101" s="81" t="s">
        <v>122</v>
      </c>
      <c r="F101" s="157">
        <v>1.0900000000000001</v>
      </c>
      <c r="G101" s="157">
        <v>1.1720430107526882</v>
      </c>
      <c r="H101" s="114"/>
      <c r="I101" s="82">
        <f>IF($J$32="Наличными",F101*H101,IF( $J$32="На р/с",Таблица132[[#This Row],[Цена при оплате на р/с, Евро]]*Таблица132[[#This Row],[ЗАКАЗ, шт (кратно 96)]],0))</f>
        <v>0</v>
      </c>
      <c r="J101" s="115"/>
      <c r="K101" s="35"/>
      <c r="L101" s="35"/>
    </row>
    <row r="102" spans="2:12" ht="15.6" x14ac:dyDescent="0.3">
      <c r="B102" s="77"/>
      <c r="C102" s="78"/>
      <c r="D102" s="81" t="s">
        <v>123</v>
      </c>
      <c r="E102" s="81" t="s">
        <v>124</v>
      </c>
      <c r="F102" s="157">
        <v>1.06</v>
      </c>
      <c r="G102" s="157">
        <v>1.1397849462365592</v>
      </c>
      <c r="H102" s="114"/>
      <c r="I102" s="82">
        <f>IF($J$32="Наличными",F102*H102,IF( $J$32="На р/с",Таблица132[[#This Row],[Цена при оплате на р/с, Евро]]*Таблица132[[#This Row],[ЗАКАЗ, шт (кратно 96)]],0))</f>
        <v>0</v>
      </c>
      <c r="J102" s="115"/>
      <c r="K102" s="35"/>
      <c r="L102" s="35"/>
    </row>
    <row r="103" spans="2:12" ht="15.6" x14ac:dyDescent="0.3">
      <c r="B103" s="77"/>
      <c r="C103" s="78"/>
      <c r="D103" s="81" t="s">
        <v>125</v>
      </c>
      <c r="E103" s="81" t="s">
        <v>126</v>
      </c>
      <c r="F103" s="157">
        <v>1.06</v>
      </c>
      <c r="G103" s="157">
        <v>1.1397849462365592</v>
      </c>
      <c r="H103" s="114"/>
      <c r="I103" s="82">
        <f>IF($J$32="Наличными",F103*H103,IF( $J$32="На р/с",Таблица132[[#This Row],[Цена при оплате на р/с, Евро]]*Таблица132[[#This Row],[ЗАКАЗ, шт (кратно 96)]],0))</f>
        <v>0</v>
      </c>
      <c r="J103" s="115"/>
      <c r="K103" s="35"/>
      <c r="L103" s="35"/>
    </row>
    <row r="104" spans="2:12" ht="15.6" x14ac:dyDescent="0.3">
      <c r="B104" s="77"/>
      <c r="C104" s="78"/>
      <c r="D104" s="81" t="s">
        <v>127</v>
      </c>
      <c r="E104" s="81" t="s">
        <v>128</v>
      </c>
      <c r="F104" s="157">
        <v>1.31</v>
      </c>
      <c r="G104" s="157">
        <v>1.4086021505376345</v>
      </c>
      <c r="H104" s="114"/>
      <c r="I104" s="82">
        <f>IF($J$32="Наличными",F104*H104,IF( $J$32="На р/с",Таблица132[[#This Row],[Цена при оплате на р/с, Евро]]*Таблица132[[#This Row],[ЗАКАЗ, шт (кратно 96)]],0))</f>
        <v>0</v>
      </c>
      <c r="J104" s="115"/>
      <c r="K104" s="35"/>
      <c r="L104" s="35"/>
    </row>
    <row r="105" spans="2:12" ht="15.6" x14ac:dyDescent="0.3">
      <c r="B105" s="77"/>
      <c r="C105" s="78"/>
      <c r="D105" s="81" t="s">
        <v>129</v>
      </c>
      <c r="E105" s="81" t="s">
        <v>130</v>
      </c>
      <c r="F105" s="157">
        <v>1.06</v>
      </c>
      <c r="G105" s="157">
        <v>1.1397849462365592</v>
      </c>
      <c r="H105" s="114"/>
      <c r="I105" s="82">
        <f>IF($J$32="Наличными",F105*H105,IF( $J$32="На р/с",Таблица132[[#This Row],[Цена при оплате на р/с, Евро]]*Таблица132[[#This Row],[ЗАКАЗ, шт (кратно 96)]],0))</f>
        <v>0</v>
      </c>
      <c r="J105" s="115"/>
      <c r="K105" s="35"/>
      <c r="L105" s="35"/>
    </row>
    <row r="106" spans="2:12" ht="15.6" x14ac:dyDescent="0.3">
      <c r="B106" s="77"/>
      <c r="C106" s="78"/>
      <c r="D106" s="81" t="s">
        <v>131</v>
      </c>
      <c r="E106" s="81" t="s">
        <v>132</v>
      </c>
      <c r="F106" s="157">
        <v>1.06</v>
      </c>
      <c r="G106" s="157">
        <v>1.1397849462365592</v>
      </c>
      <c r="H106" s="114"/>
      <c r="I106" s="82">
        <f>IF($J$32="Наличными",F106*H106,IF( $J$32="На р/с",Таблица132[[#This Row],[Цена при оплате на р/с, Евро]]*Таблица132[[#This Row],[ЗАКАЗ, шт (кратно 96)]],0))</f>
        <v>0</v>
      </c>
      <c r="J106" s="115"/>
      <c r="K106" s="35"/>
      <c r="L106" s="35"/>
    </row>
    <row r="107" spans="2:12" ht="15.6" x14ac:dyDescent="0.3">
      <c r="B107" s="77"/>
      <c r="C107" s="78"/>
      <c r="D107" s="81" t="s">
        <v>133</v>
      </c>
      <c r="E107" s="81" t="s">
        <v>134</v>
      </c>
      <c r="F107" s="157">
        <v>1.0900000000000001</v>
      </c>
      <c r="G107" s="157">
        <v>1.1720430107526882</v>
      </c>
      <c r="H107" s="114"/>
      <c r="I107" s="82">
        <f>IF($J$32="Наличными",F107*H107,IF( $J$32="На р/с",Таблица132[[#This Row],[Цена при оплате на р/с, Евро]]*Таблица132[[#This Row],[ЗАКАЗ, шт (кратно 96)]],0))</f>
        <v>0</v>
      </c>
      <c r="J107" s="115"/>
      <c r="K107" s="35"/>
      <c r="L107" s="35"/>
    </row>
    <row r="108" spans="2:12" ht="15.6" x14ac:dyDescent="0.3">
      <c r="B108" s="77"/>
      <c r="C108" s="78"/>
      <c r="D108" s="81" t="s">
        <v>626</v>
      </c>
      <c r="E108" s="81" t="s">
        <v>1649</v>
      </c>
      <c r="F108" s="157">
        <v>1</v>
      </c>
      <c r="G108" s="157">
        <v>1.075268817204301</v>
      </c>
      <c r="H108" s="114"/>
      <c r="I108" s="82">
        <f>IF($J$32="Наличными",F108*H108,IF( $J$32="На р/с",Таблица132[[#This Row],[Цена при оплате на р/с, Евро]]*Таблица132[[#This Row],[ЗАКАЗ, шт (кратно 96)]],0))</f>
        <v>0</v>
      </c>
      <c r="J108" s="115"/>
      <c r="K108" s="35"/>
      <c r="L108" s="35"/>
    </row>
    <row r="109" spans="2:12" ht="15.6" x14ac:dyDescent="0.3">
      <c r="B109" s="77"/>
      <c r="C109" s="78"/>
      <c r="D109" s="81" t="s">
        <v>627</v>
      </c>
      <c r="E109" s="81" t="s">
        <v>628</v>
      </c>
      <c r="F109" s="157">
        <v>1.5</v>
      </c>
      <c r="G109" s="157">
        <v>1.6129032258064515</v>
      </c>
      <c r="H109" s="114"/>
      <c r="I109" s="82">
        <f>IF($J$32="Наличными",F109*H109,IF( $J$32="На р/с",Таблица132[[#This Row],[Цена при оплате на р/с, Евро]]*Таблица132[[#This Row],[ЗАКАЗ, шт (кратно 96)]],0))</f>
        <v>0</v>
      </c>
      <c r="J109" s="115"/>
      <c r="K109" s="35"/>
      <c r="L109" s="35"/>
    </row>
    <row r="110" spans="2:12" ht="15.6" hidden="1" x14ac:dyDescent="0.3">
      <c r="B110" s="77"/>
      <c r="C110" s="78"/>
      <c r="D110" s="107" t="s">
        <v>629</v>
      </c>
      <c r="E110" s="107" t="s">
        <v>630</v>
      </c>
      <c r="F110" s="107"/>
      <c r="G110" s="111">
        <v>0</v>
      </c>
      <c r="H110" s="107"/>
      <c r="I110" s="82">
        <f>IF($J$32="Наличными",F110*H110,IF( $J$32="На р/с",Таблица132[[#This Row],[Цена при оплате на р/с, Евро]]*Таблица132[[#This Row],[ЗАКАЗ, шт (кратно 96)]],0))</f>
        <v>0</v>
      </c>
      <c r="J110" s="110" t="s">
        <v>1744</v>
      </c>
      <c r="K110" s="35"/>
      <c r="L110" s="35"/>
    </row>
    <row r="111" spans="2:12" ht="15.6" hidden="1" x14ac:dyDescent="0.3">
      <c r="B111" s="77"/>
      <c r="C111" s="78"/>
      <c r="D111" s="99" t="s">
        <v>1571</v>
      </c>
      <c r="E111" s="99" t="s">
        <v>1572</v>
      </c>
      <c r="F111" s="99"/>
      <c r="G111" s="100">
        <v>0</v>
      </c>
      <c r="H111" s="99"/>
      <c r="I111" s="82">
        <f>IF($J$32="Наличными",F111*H111,IF( $J$32="На р/с",Таблица132[[#This Row],[Цена при оплате на р/с, Евро]]*Таблица132[[#This Row],[ЗАКАЗ, шт (кратно 96)]],0))</f>
        <v>0</v>
      </c>
      <c r="J111" s="101" t="s">
        <v>1744</v>
      </c>
      <c r="K111" s="35"/>
      <c r="L111" s="35"/>
    </row>
    <row r="112" spans="2:12" ht="15.6" x14ac:dyDescent="0.3">
      <c r="B112" s="77"/>
      <c r="C112" s="78"/>
      <c r="D112" s="81" t="s">
        <v>631</v>
      </c>
      <c r="E112" s="81" t="s">
        <v>632</v>
      </c>
      <c r="F112" s="157">
        <v>1.26</v>
      </c>
      <c r="G112" s="157">
        <v>1.3548387096774193</v>
      </c>
      <c r="H112" s="114"/>
      <c r="I112" s="82">
        <f>IF($J$32="Наличными",F112*H112,IF( $J$32="На р/с",Таблица132[[#This Row],[Цена при оплате на р/с, Евро]]*Таблица132[[#This Row],[ЗАКАЗ, шт (кратно 96)]],0))</f>
        <v>0</v>
      </c>
      <c r="J112" s="115"/>
      <c r="K112" s="35"/>
      <c r="L112" s="35"/>
    </row>
    <row r="113" spans="2:12" ht="15.6" x14ac:dyDescent="0.3">
      <c r="B113" s="77"/>
      <c r="C113" s="78"/>
      <c r="D113" s="81" t="s">
        <v>1123</v>
      </c>
      <c r="E113" s="81" t="s">
        <v>1124</v>
      </c>
      <c r="F113" s="157">
        <v>1.22</v>
      </c>
      <c r="G113" s="157">
        <v>1.3118279569892473</v>
      </c>
      <c r="H113" s="114"/>
      <c r="I113" s="82">
        <f>IF($J$32="Наличными",F113*H113,IF( $J$32="На р/с",Таблица132[[#This Row],[Цена при оплате на р/с, Евро]]*Таблица132[[#This Row],[ЗАКАЗ, шт (кратно 96)]],0))</f>
        <v>0</v>
      </c>
      <c r="J113" s="115"/>
      <c r="K113" s="35"/>
      <c r="L113" s="35"/>
    </row>
    <row r="114" spans="2:12" ht="15.6" x14ac:dyDescent="0.3">
      <c r="B114" s="77"/>
      <c r="C114" s="78"/>
      <c r="D114" s="81" t="s">
        <v>135</v>
      </c>
      <c r="E114" s="81" t="s">
        <v>136</v>
      </c>
      <c r="F114" s="157">
        <v>1.0900000000000001</v>
      </c>
      <c r="G114" s="157">
        <v>1.1720430107526882</v>
      </c>
      <c r="H114" s="114"/>
      <c r="I114" s="82">
        <f>IF($J$32="Наличными",F114*H114,IF( $J$32="На р/с",Таблица132[[#This Row],[Цена при оплате на р/с, Евро]]*Таблица132[[#This Row],[ЗАКАЗ, шт (кратно 96)]],0))</f>
        <v>0</v>
      </c>
      <c r="J114" s="115"/>
      <c r="K114" s="35"/>
      <c r="L114" s="35"/>
    </row>
    <row r="115" spans="2:12" ht="15.6" x14ac:dyDescent="0.3">
      <c r="B115" s="77"/>
      <c r="C115" s="78"/>
      <c r="D115" s="81" t="s">
        <v>137</v>
      </c>
      <c r="E115" s="81" t="s">
        <v>138</v>
      </c>
      <c r="F115" s="157">
        <v>1.1100000000000001</v>
      </c>
      <c r="G115" s="157">
        <v>1.1935483870967742</v>
      </c>
      <c r="H115" s="114"/>
      <c r="I115" s="82">
        <f>IF($J$32="Наличными",F115*H115,IF( $J$32="На р/с",Таблица132[[#This Row],[Цена при оплате на р/с, Евро]]*Таблица132[[#This Row],[ЗАКАЗ, шт (кратно 96)]],0))</f>
        <v>0</v>
      </c>
      <c r="J115" s="115"/>
      <c r="K115" s="35"/>
      <c r="L115" s="35"/>
    </row>
    <row r="116" spans="2:12" ht="15.6" x14ac:dyDescent="0.3">
      <c r="B116" s="77"/>
      <c r="C116" s="78"/>
      <c r="D116" s="81" t="s">
        <v>139</v>
      </c>
      <c r="E116" s="81" t="s">
        <v>140</v>
      </c>
      <c r="F116" s="157">
        <v>1.0900000000000001</v>
      </c>
      <c r="G116" s="157">
        <v>1.1720430107526882</v>
      </c>
      <c r="H116" s="114"/>
      <c r="I116" s="82">
        <f>IF($J$32="Наличными",F116*H116,IF( $J$32="На р/с",Таблица132[[#This Row],[Цена при оплате на р/с, Евро]]*Таблица132[[#This Row],[ЗАКАЗ, шт (кратно 96)]],0))</f>
        <v>0</v>
      </c>
      <c r="J116" s="115"/>
      <c r="K116" s="35"/>
      <c r="L116" s="35"/>
    </row>
    <row r="117" spans="2:12" ht="15.6" hidden="1" x14ac:dyDescent="0.3">
      <c r="B117" s="77"/>
      <c r="C117" s="78"/>
      <c r="D117" s="104" t="s">
        <v>1607</v>
      </c>
      <c r="E117" s="104" t="s">
        <v>1630</v>
      </c>
      <c r="F117" s="104"/>
      <c r="G117" s="105">
        <v>0</v>
      </c>
      <c r="H117" s="104"/>
      <c r="I117" s="82">
        <f>IF($J$32="Наличными",F117*H117,IF( $J$32="На р/с",Таблица132[[#This Row],[Цена при оплате на р/с, Евро]]*Таблица132[[#This Row],[ЗАКАЗ, шт (кратно 96)]],0))</f>
        <v>0</v>
      </c>
      <c r="J117" s="106" t="s">
        <v>1744</v>
      </c>
      <c r="K117" s="35"/>
      <c r="L117" s="35"/>
    </row>
    <row r="118" spans="2:12" ht="15.6" x14ac:dyDescent="0.3">
      <c r="B118" s="77"/>
      <c r="C118" s="78"/>
      <c r="D118" s="81" t="s">
        <v>141</v>
      </c>
      <c r="E118" s="81" t="s">
        <v>142</v>
      </c>
      <c r="F118" s="157">
        <v>1.0900000000000001</v>
      </c>
      <c r="G118" s="157">
        <v>1.1720430107526882</v>
      </c>
      <c r="H118" s="114"/>
      <c r="I118" s="82">
        <f>IF($J$32="Наличными",F118*H118,IF( $J$32="На р/с",Таблица132[[#This Row],[Цена при оплате на р/с, Евро]]*Таблица132[[#This Row],[ЗАКАЗ, шт (кратно 96)]],0))</f>
        <v>0</v>
      </c>
      <c r="J118" s="115"/>
      <c r="K118" s="35"/>
      <c r="L118" s="35"/>
    </row>
    <row r="119" spans="2:12" ht="15.6" hidden="1" x14ac:dyDescent="0.3">
      <c r="B119" s="77"/>
      <c r="C119" s="78"/>
      <c r="D119" s="104" t="s">
        <v>1125</v>
      </c>
      <c r="E119" s="104" t="s">
        <v>1126</v>
      </c>
      <c r="F119" s="104"/>
      <c r="G119" s="112">
        <v>0</v>
      </c>
      <c r="H119" s="113"/>
      <c r="I119" s="82">
        <f>IF($J$32="Наличными",F119*H119,IF( $J$32="На р/с",Таблица132[[#This Row],[Цена при оплате на р/с, Евро]]*Таблица132[[#This Row],[ЗАКАЗ, шт (кратно 96)]],0))</f>
        <v>0</v>
      </c>
      <c r="J119" s="106" t="s">
        <v>1744</v>
      </c>
      <c r="K119" s="35"/>
      <c r="L119" s="35"/>
    </row>
    <row r="120" spans="2:12" ht="15.6" x14ac:dyDescent="0.3">
      <c r="B120" s="77"/>
      <c r="C120" s="78"/>
      <c r="D120" s="81" t="s">
        <v>143</v>
      </c>
      <c r="E120" s="81" t="s">
        <v>144</v>
      </c>
      <c r="F120" s="157">
        <v>1.17</v>
      </c>
      <c r="G120" s="157">
        <v>1.258064516129032</v>
      </c>
      <c r="H120" s="114"/>
      <c r="I120" s="82">
        <f>IF($J$32="Наличными",F120*H120,IF( $J$32="На р/с",Таблица132[[#This Row],[Цена при оплате на р/с, Евро]]*Таблица132[[#This Row],[ЗАКАЗ, шт (кратно 96)]],0))</f>
        <v>0</v>
      </c>
      <c r="J120" s="115"/>
      <c r="K120" s="35"/>
      <c r="L120" s="35"/>
    </row>
    <row r="121" spans="2:12" ht="15.6" hidden="1" x14ac:dyDescent="0.3">
      <c r="B121" s="77"/>
      <c r="C121" s="78"/>
      <c r="D121" s="104" t="s">
        <v>970</v>
      </c>
      <c r="E121" s="104" t="s">
        <v>971</v>
      </c>
      <c r="F121" s="104"/>
      <c r="G121" s="105">
        <v>0</v>
      </c>
      <c r="H121" s="104"/>
      <c r="I121" s="82">
        <f>IF($J$32="Наличными",F121*H121,IF( $J$32="На р/с",Таблица132[[#This Row],[Цена при оплате на р/с, Евро]]*Таблица132[[#This Row],[ЗАКАЗ, шт (кратно 96)]],0))</f>
        <v>0</v>
      </c>
      <c r="J121" s="106" t="s">
        <v>1744</v>
      </c>
      <c r="K121" s="35"/>
      <c r="L121" s="35"/>
    </row>
    <row r="122" spans="2:12" ht="15.6" x14ac:dyDescent="0.3">
      <c r="B122" s="77"/>
      <c r="C122" s="78"/>
      <c r="D122" s="81" t="s">
        <v>633</v>
      </c>
      <c r="E122" s="81" t="s">
        <v>634</v>
      </c>
      <c r="F122" s="157">
        <v>1.22</v>
      </c>
      <c r="G122" s="157">
        <v>1.3118279569892473</v>
      </c>
      <c r="H122" s="114"/>
      <c r="I122" s="82">
        <f>IF($J$32="Наличными",F122*H122,IF( $J$32="На р/с",Таблица132[[#This Row],[Цена при оплате на р/с, Евро]]*Таблица132[[#This Row],[ЗАКАЗ, шт (кратно 96)]],0))</f>
        <v>0</v>
      </c>
      <c r="J122" s="115"/>
      <c r="K122" s="35"/>
      <c r="L122" s="35"/>
    </row>
    <row r="123" spans="2:12" ht="15.6" hidden="1" x14ac:dyDescent="0.3">
      <c r="B123" s="77"/>
      <c r="C123" s="78"/>
      <c r="D123" s="107" t="s">
        <v>1476</v>
      </c>
      <c r="E123" s="107" t="s">
        <v>1477</v>
      </c>
      <c r="F123" s="107"/>
      <c r="G123" s="111">
        <v>0</v>
      </c>
      <c r="H123" s="107"/>
      <c r="I123" s="82">
        <f>IF($J$32="Наличными",F123*H123,IF( $J$32="На р/с",Таблица132[[#This Row],[Цена при оплате на р/с, Евро]]*Таблица132[[#This Row],[ЗАКАЗ, шт (кратно 96)]],0))</f>
        <v>0</v>
      </c>
      <c r="J123" s="110" t="s">
        <v>1744</v>
      </c>
      <c r="K123" s="35"/>
      <c r="L123" s="35"/>
    </row>
    <row r="124" spans="2:12" ht="15.6" hidden="1" x14ac:dyDescent="0.3">
      <c r="B124" s="77"/>
      <c r="C124" s="78"/>
      <c r="D124" s="99" t="s">
        <v>145</v>
      </c>
      <c r="E124" s="99" t="s">
        <v>146</v>
      </c>
      <c r="F124" s="99"/>
      <c r="G124" s="102">
        <v>0</v>
      </c>
      <c r="H124" s="103"/>
      <c r="I124" s="82">
        <f>IF($J$32="Наличными",F124*H124,IF( $J$32="На р/с",Таблица132[[#This Row],[Цена при оплате на р/с, Евро]]*Таблица132[[#This Row],[ЗАКАЗ, шт (кратно 96)]],0))</f>
        <v>0</v>
      </c>
      <c r="J124" s="101" t="s">
        <v>1744</v>
      </c>
      <c r="K124" s="35"/>
      <c r="L124" s="35"/>
    </row>
    <row r="125" spans="2:12" ht="15.6" x14ac:dyDescent="0.3">
      <c r="B125" s="77"/>
      <c r="C125" s="78"/>
      <c r="D125" s="81" t="s">
        <v>1127</v>
      </c>
      <c r="E125" s="81" t="s">
        <v>1128</v>
      </c>
      <c r="F125" s="157">
        <v>2.09</v>
      </c>
      <c r="G125" s="157">
        <v>2.247311827956989</v>
      </c>
      <c r="H125" s="114"/>
      <c r="I125" s="82">
        <f>IF($J$32="Наличными",F125*H125,IF( $J$32="На р/с",Таблица132[[#This Row],[Цена при оплате на р/с, Евро]]*Таблица132[[#This Row],[ЗАКАЗ, шт (кратно 96)]],0))</f>
        <v>0</v>
      </c>
      <c r="J125" s="115"/>
      <c r="K125" s="35"/>
      <c r="L125" s="35"/>
    </row>
    <row r="126" spans="2:12" ht="15.6" hidden="1" x14ac:dyDescent="0.3">
      <c r="B126" s="77"/>
      <c r="C126" s="78"/>
      <c r="D126" s="107" t="s">
        <v>635</v>
      </c>
      <c r="E126" s="107" t="s">
        <v>636</v>
      </c>
      <c r="F126" s="107"/>
      <c r="G126" s="111">
        <v>0</v>
      </c>
      <c r="H126" s="107"/>
      <c r="I126" s="82">
        <f>IF($J$32="Наличными",F126*H126,IF( $J$32="На р/с",Таблица132[[#This Row],[Цена при оплате на р/с, Евро]]*Таблица132[[#This Row],[ЗАКАЗ, шт (кратно 96)]],0))</f>
        <v>0</v>
      </c>
      <c r="J126" s="110" t="s">
        <v>1744</v>
      </c>
      <c r="K126" s="35"/>
      <c r="L126" s="35"/>
    </row>
    <row r="127" spans="2:12" ht="15.6" hidden="1" x14ac:dyDescent="0.3">
      <c r="B127" s="77"/>
      <c r="C127" s="78"/>
      <c r="D127" s="65" t="s">
        <v>1573</v>
      </c>
      <c r="E127" s="65" t="s">
        <v>1574</v>
      </c>
      <c r="F127" s="65"/>
      <c r="G127" s="68">
        <v>0</v>
      </c>
      <c r="H127" s="65"/>
      <c r="I127" s="82">
        <f>IF($J$32="Наличными",F127*H127,IF( $J$32="На р/с",Таблица132[[#This Row],[Цена при оплате на р/с, Евро]]*Таблица132[[#This Row],[ЗАКАЗ, шт (кратно 96)]],0))</f>
        <v>0</v>
      </c>
      <c r="J127" s="70" t="s">
        <v>1744</v>
      </c>
      <c r="K127" s="35"/>
      <c r="L127" s="35"/>
    </row>
    <row r="128" spans="2:12" ht="15.6" hidden="1" x14ac:dyDescent="0.3">
      <c r="B128" s="77"/>
      <c r="C128" s="78"/>
      <c r="D128" s="65" t="s">
        <v>1129</v>
      </c>
      <c r="E128" s="65" t="s">
        <v>1130</v>
      </c>
      <c r="F128" s="65"/>
      <c r="G128" s="68">
        <v>0</v>
      </c>
      <c r="H128" s="65"/>
      <c r="I128" s="82">
        <f>IF($J$32="Наличными",F128*H128,IF( $J$32="На р/с",Таблица132[[#This Row],[Цена при оплате на р/с, Евро]]*Таблица132[[#This Row],[ЗАКАЗ, шт (кратно 96)]],0))</f>
        <v>0</v>
      </c>
      <c r="J128" s="70" t="s">
        <v>1744</v>
      </c>
      <c r="K128" s="35"/>
      <c r="L128" s="35"/>
    </row>
    <row r="129" spans="2:12" ht="15.6" hidden="1" x14ac:dyDescent="0.3">
      <c r="B129" s="77"/>
      <c r="C129" s="78"/>
      <c r="D129" s="65" t="s">
        <v>1608</v>
      </c>
      <c r="E129" s="65" t="s">
        <v>1631</v>
      </c>
      <c r="F129" s="65"/>
      <c r="G129" s="68">
        <v>0</v>
      </c>
      <c r="H129" s="65"/>
      <c r="I129" s="82">
        <f>IF($J$32="Наличными",F129*H129,IF( $J$32="На р/с",Таблица132[[#This Row],[Цена при оплате на р/с, Евро]]*Таблица132[[#This Row],[ЗАКАЗ, шт (кратно 96)]],0))</f>
        <v>0</v>
      </c>
      <c r="J129" s="70" t="s">
        <v>1744</v>
      </c>
      <c r="K129" s="35"/>
      <c r="L129" s="35"/>
    </row>
    <row r="130" spans="2:12" ht="15.6" hidden="1" x14ac:dyDescent="0.3">
      <c r="B130" s="77"/>
      <c r="C130" s="78"/>
      <c r="D130" s="99" t="s">
        <v>1131</v>
      </c>
      <c r="E130" s="99" t="s">
        <v>1132</v>
      </c>
      <c r="F130" s="99"/>
      <c r="G130" s="100">
        <v>0</v>
      </c>
      <c r="H130" s="99"/>
      <c r="I130" s="82">
        <f>IF($J$32="Наличными",F130*H130,IF( $J$32="На р/с",Таблица132[[#This Row],[Цена при оплате на р/с, Евро]]*Таблица132[[#This Row],[ЗАКАЗ, шт (кратно 96)]],0))</f>
        <v>0</v>
      </c>
      <c r="J130" s="101" t="s">
        <v>1744</v>
      </c>
      <c r="K130" s="35"/>
      <c r="L130" s="35"/>
    </row>
    <row r="131" spans="2:12" ht="15.6" x14ac:dyDescent="0.3">
      <c r="B131" s="77"/>
      <c r="C131" s="78"/>
      <c r="D131" s="81" t="s">
        <v>1133</v>
      </c>
      <c r="E131" s="81" t="s">
        <v>1134</v>
      </c>
      <c r="F131" s="157">
        <v>1.17</v>
      </c>
      <c r="G131" s="157">
        <v>1.258064516129032</v>
      </c>
      <c r="H131" s="114"/>
      <c r="I131" s="82">
        <f>IF($J$32="Наличными",F131*H131,IF( $J$32="На р/с",Таблица132[[#This Row],[Цена при оплате на р/с, Евро]]*Таблица132[[#This Row],[ЗАКАЗ, шт (кратно 96)]],0))</f>
        <v>0</v>
      </c>
      <c r="J131" s="115"/>
      <c r="K131" s="35"/>
      <c r="L131" s="35"/>
    </row>
    <row r="132" spans="2:12" ht="15.6" hidden="1" x14ac:dyDescent="0.3">
      <c r="B132" s="77"/>
      <c r="C132" s="78"/>
      <c r="D132" s="107" t="s">
        <v>1135</v>
      </c>
      <c r="E132" s="107" t="s">
        <v>1136</v>
      </c>
      <c r="F132" s="107"/>
      <c r="G132" s="111">
        <v>0</v>
      </c>
      <c r="H132" s="107"/>
      <c r="I132" s="82">
        <f>IF($J$32="Наличными",F132*H132,IF( $J$32="На р/с",Таблица132[[#This Row],[Цена при оплате на р/с, Евро]]*Таблица132[[#This Row],[ЗАКАЗ, шт (кратно 96)]],0))</f>
        <v>0</v>
      </c>
      <c r="J132" s="110" t="s">
        <v>1744</v>
      </c>
      <c r="K132" s="35"/>
      <c r="L132" s="35"/>
    </row>
    <row r="133" spans="2:12" ht="15.6" hidden="1" x14ac:dyDescent="0.3">
      <c r="B133" s="77"/>
      <c r="C133" s="78"/>
      <c r="D133" s="65" t="s">
        <v>671</v>
      </c>
      <c r="E133" s="65" t="s">
        <v>672</v>
      </c>
      <c r="F133" s="65"/>
      <c r="G133" s="68">
        <v>0</v>
      </c>
      <c r="H133" s="65"/>
      <c r="I133" s="82">
        <f>IF($J$32="Наличными",F133*H133,IF( $J$32="На р/с",Таблица132[[#This Row],[Цена при оплате на р/с, Евро]]*Таблица132[[#This Row],[ЗАКАЗ, шт (кратно 96)]],0))</f>
        <v>0</v>
      </c>
      <c r="J133" s="70" t="s">
        <v>1744</v>
      </c>
      <c r="K133" s="35"/>
      <c r="L133" s="35"/>
    </row>
    <row r="134" spans="2:12" ht="15.6" hidden="1" x14ac:dyDescent="0.3">
      <c r="B134" s="77"/>
      <c r="C134" s="78"/>
      <c r="D134" s="65" t="s">
        <v>1137</v>
      </c>
      <c r="E134" s="65" t="s">
        <v>1138</v>
      </c>
      <c r="F134" s="65"/>
      <c r="G134" s="67">
        <v>0</v>
      </c>
      <c r="H134" s="66"/>
      <c r="I134" s="82">
        <f>IF($J$32="Наличными",F134*H134,IF( $J$32="На р/с",Таблица132[[#This Row],[Цена при оплате на р/с, Евро]]*Таблица132[[#This Row],[ЗАКАЗ, шт (кратно 96)]],0))</f>
        <v>0</v>
      </c>
      <c r="J134" s="70" t="s">
        <v>1744</v>
      </c>
      <c r="K134" s="35"/>
      <c r="L134" s="35"/>
    </row>
    <row r="135" spans="2:12" ht="15.6" hidden="1" x14ac:dyDescent="0.3">
      <c r="B135" s="77"/>
      <c r="C135" s="78"/>
      <c r="D135" s="65" t="s">
        <v>673</v>
      </c>
      <c r="E135" s="65" t="s">
        <v>674</v>
      </c>
      <c r="F135" s="65"/>
      <c r="G135" s="68">
        <v>0</v>
      </c>
      <c r="H135" s="65"/>
      <c r="I135" s="82">
        <f>IF($J$32="Наличными",F135*H135,IF( $J$32="На р/с",Таблица132[[#This Row],[Цена при оплате на р/с, Евро]]*Таблица132[[#This Row],[ЗАКАЗ, шт (кратно 96)]],0))</f>
        <v>0</v>
      </c>
      <c r="J135" s="70" t="s">
        <v>1744</v>
      </c>
      <c r="K135" s="35"/>
      <c r="L135" s="35"/>
    </row>
    <row r="136" spans="2:12" ht="15.6" hidden="1" x14ac:dyDescent="0.3">
      <c r="B136" s="77"/>
      <c r="C136" s="78"/>
      <c r="D136" s="65" t="s">
        <v>675</v>
      </c>
      <c r="E136" s="65" t="s">
        <v>676</v>
      </c>
      <c r="F136" s="65"/>
      <c r="G136" s="67">
        <v>0</v>
      </c>
      <c r="H136" s="66"/>
      <c r="I136" s="82">
        <f>IF($J$32="Наличными",F136*H136,IF( $J$32="На р/с",Таблица132[[#This Row],[Цена при оплате на р/с, Евро]]*Таблица132[[#This Row],[ЗАКАЗ, шт (кратно 96)]],0))</f>
        <v>0</v>
      </c>
      <c r="J136" s="70" t="s">
        <v>1744</v>
      </c>
      <c r="K136" s="35"/>
      <c r="L136" s="35"/>
    </row>
    <row r="137" spans="2:12" ht="15.6" hidden="1" x14ac:dyDescent="0.3">
      <c r="B137" s="77"/>
      <c r="C137" s="78"/>
      <c r="D137" s="99" t="s">
        <v>1139</v>
      </c>
      <c r="E137" s="99" t="s">
        <v>1140</v>
      </c>
      <c r="F137" s="99"/>
      <c r="G137" s="102">
        <v>0</v>
      </c>
      <c r="H137" s="103"/>
      <c r="I137" s="82">
        <f>IF($J$32="Наличными",F137*H137,IF( $J$32="На р/с",Таблица132[[#This Row],[Цена при оплате на р/с, Евро]]*Таблица132[[#This Row],[ЗАКАЗ, шт (кратно 96)]],0))</f>
        <v>0</v>
      </c>
      <c r="J137" s="101" t="s">
        <v>1744</v>
      </c>
      <c r="K137" s="35"/>
      <c r="L137" s="35"/>
    </row>
    <row r="138" spans="2:12" ht="15.6" x14ac:dyDescent="0.3">
      <c r="B138" s="77"/>
      <c r="C138" s="78"/>
      <c r="D138" s="81" t="s">
        <v>732</v>
      </c>
      <c r="E138" s="81" t="s">
        <v>733</v>
      </c>
      <c r="F138" s="157">
        <v>1.02</v>
      </c>
      <c r="G138" s="157">
        <v>1.096774193548387</v>
      </c>
      <c r="H138" s="114"/>
      <c r="I138" s="82">
        <f>IF($J$32="Наличными",F138*H138,IF( $J$32="На р/с",Таблица132[[#This Row],[Цена при оплате на р/с, Евро]]*Таблица132[[#This Row],[ЗАКАЗ, шт (кратно 96)]],0))</f>
        <v>0</v>
      </c>
      <c r="J138" s="115"/>
      <c r="K138" s="35"/>
      <c r="L138" s="35"/>
    </row>
    <row r="139" spans="2:12" ht="15.6" x14ac:dyDescent="0.3">
      <c r="B139" s="77"/>
      <c r="C139" s="78"/>
      <c r="D139" s="81" t="s">
        <v>734</v>
      </c>
      <c r="E139" s="81" t="s">
        <v>735</v>
      </c>
      <c r="F139" s="157">
        <v>1.02</v>
      </c>
      <c r="G139" s="157">
        <v>1.096774193548387</v>
      </c>
      <c r="H139" s="114"/>
      <c r="I139" s="82">
        <f>IF($J$32="Наличными",F139*H139,IF( $J$32="На р/с",Таблица132[[#This Row],[Цена при оплате на р/с, Евро]]*Таблица132[[#This Row],[ЗАКАЗ, шт (кратно 96)]],0))</f>
        <v>0</v>
      </c>
      <c r="J139" s="115"/>
      <c r="K139" s="35"/>
      <c r="L139" s="35"/>
    </row>
    <row r="140" spans="2:12" ht="15.6" hidden="1" x14ac:dyDescent="0.3">
      <c r="B140" s="77"/>
      <c r="C140" s="78"/>
      <c r="D140" s="107" t="s">
        <v>147</v>
      </c>
      <c r="E140" s="107" t="s">
        <v>148</v>
      </c>
      <c r="F140" s="107"/>
      <c r="G140" s="111">
        <v>0</v>
      </c>
      <c r="H140" s="107"/>
      <c r="I140" s="82">
        <f>IF($J$32="Наличными",F140*H140,IF( $J$32="На р/с",Таблица132[[#This Row],[Цена при оплате на р/с, Евро]]*Таблица132[[#This Row],[ЗАКАЗ, шт (кратно 96)]],0))</f>
        <v>0</v>
      </c>
      <c r="J140" s="110" t="s">
        <v>1744</v>
      </c>
      <c r="K140" s="35"/>
      <c r="L140" s="35"/>
    </row>
    <row r="141" spans="2:12" ht="15.6" hidden="1" x14ac:dyDescent="0.3">
      <c r="B141" s="77"/>
      <c r="C141" s="78"/>
      <c r="D141" s="65" t="s">
        <v>1075</v>
      </c>
      <c r="E141" s="65" t="s">
        <v>1028</v>
      </c>
      <c r="F141" s="65"/>
      <c r="G141" s="68">
        <v>0</v>
      </c>
      <c r="H141" s="65"/>
      <c r="I141" s="82">
        <f>IF($J$32="Наличными",F141*H141,IF( $J$32="На р/с",Таблица132[[#This Row],[Цена при оплате на р/с, Евро]]*Таблица132[[#This Row],[ЗАКАЗ, шт (кратно 96)]],0))</f>
        <v>0</v>
      </c>
      <c r="J141" s="70" t="s">
        <v>1744</v>
      </c>
      <c r="K141" s="35"/>
      <c r="L141" s="35"/>
    </row>
    <row r="142" spans="2:12" ht="15.6" hidden="1" x14ac:dyDescent="0.3">
      <c r="B142" s="77"/>
      <c r="C142" s="78"/>
      <c r="D142" s="99" t="s">
        <v>730</v>
      </c>
      <c r="E142" s="99" t="s">
        <v>731</v>
      </c>
      <c r="F142" s="99"/>
      <c r="G142" s="100">
        <v>0</v>
      </c>
      <c r="H142" s="99"/>
      <c r="I142" s="82">
        <f>IF($J$32="Наличными",F142*H142,IF( $J$32="На р/с",Таблица132[[#This Row],[Цена при оплате на р/с, Евро]]*Таблица132[[#This Row],[ЗАКАЗ, шт (кратно 96)]],0))</f>
        <v>0</v>
      </c>
      <c r="J142" s="101" t="s">
        <v>1744</v>
      </c>
      <c r="K142" s="35"/>
      <c r="L142" s="35"/>
    </row>
    <row r="143" spans="2:12" ht="15.6" x14ac:dyDescent="0.3">
      <c r="B143" s="77"/>
      <c r="C143" s="78"/>
      <c r="D143" s="81" t="s">
        <v>149</v>
      </c>
      <c r="E143" s="81" t="s">
        <v>150</v>
      </c>
      <c r="F143" s="157">
        <v>1.02</v>
      </c>
      <c r="G143" s="157">
        <v>1.096774193548387</v>
      </c>
      <c r="H143" s="114"/>
      <c r="I143" s="82">
        <f>IF($J$32="Наличными",F143*H143,IF( $J$32="На р/с",Таблица132[[#This Row],[Цена при оплате на р/с, Евро]]*Таблица132[[#This Row],[ЗАКАЗ, шт (кратно 96)]],0))</f>
        <v>0</v>
      </c>
      <c r="J143" s="115"/>
      <c r="K143" s="35"/>
      <c r="L143" s="35"/>
    </row>
    <row r="144" spans="2:12" ht="15.6" x14ac:dyDescent="0.3">
      <c r="B144" s="77"/>
      <c r="C144" s="78"/>
      <c r="D144" s="81" t="s">
        <v>151</v>
      </c>
      <c r="E144" s="81" t="s">
        <v>152</v>
      </c>
      <c r="F144" s="157">
        <v>1.02</v>
      </c>
      <c r="G144" s="157">
        <v>1.096774193548387</v>
      </c>
      <c r="H144" s="114"/>
      <c r="I144" s="82">
        <f>IF($J$32="Наличными",F144*H144,IF( $J$32="На р/с",Таблица132[[#This Row],[Цена при оплате на р/с, Евро]]*Таблица132[[#This Row],[ЗАКАЗ, шт (кратно 96)]],0))</f>
        <v>0</v>
      </c>
      <c r="J144" s="115"/>
      <c r="K144" s="35"/>
      <c r="L144" s="35"/>
    </row>
    <row r="145" spans="2:12" ht="15.6" x14ac:dyDescent="0.3">
      <c r="B145" s="77"/>
      <c r="C145" s="78"/>
      <c r="D145" s="81" t="s">
        <v>1141</v>
      </c>
      <c r="E145" s="81" t="s">
        <v>1142</v>
      </c>
      <c r="F145" s="157">
        <v>1.02</v>
      </c>
      <c r="G145" s="157">
        <v>1.096774193548387</v>
      </c>
      <c r="H145" s="114"/>
      <c r="I145" s="82">
        <f>IF($J$32="Наличными",F145*H145,IF( $J$32="На р/с",Таблица132[[#This Row],[Цена при оплате на р/с, Евро]]*Таблица132[[#This Row],[ЗАКАЗ, шт (кратно 96)]],0))</f>
        <v>0</v>
      </c>
      <c r="J145" s="115"/>
      <c r="K145" s="35"/>
      <c r="L145" s="35"/>
    </row>
    <row r="146" spans="2:12" ht="15.6" x14ac:dyDescent="0.3">
      <c r="B146" s="77"/>
      <c r="C146" s="78"/>
      <c r="D146" s="81" t="s">
        <v>1143</v>
      </c>
      <c r="E146" s="81" t="s">
        <v>1144</v>
      </c>
      <c r="F146" s="157">
        <v>1.02</v>
      </c>
      <c r="G146" s="157">
        <v>1.096774193548387</v>
      </c>
      <c r="H146" s="114"/>
      <c r="I146" s="82">
        <f>IF($J$32="Наличными",F146*H146,IF( $J$32="На р/с",Таблица132[[#This Row],[Цена при оплате на р/с, Евро]]*Таблица132[[#This Row],[ЗАКАЗ, шт (кратно 96)]],0))</f>
        <v>0</v>
      </c>
      <c r="J146" s="115"/>
      <c r="K146" s="35"/>
      <c r="L146" s="35"/>
    </row>
    <row r="147" spans="2:12" ht="15.6" x14ac:dyDescent="0.3">
      <c r="B147" s="77"/>
      <c r="C147" s="78"/>
      <c r="D147" s="81" t="s">
        <v>153</v>
      </c>
      <c r="E147" s="81" t="s">
        <v>154</v>
      </c>
      <c r="F147" s="157">
        <v>1.02</v>
      </c>
      <c r="G147" s="157">
        <v>1.096774193548387</v>
      </c>
      <c r="H147" s="114"/>
      <c r="I147" s="82">
        <f>IF($J$32="Наличными",F147*H147,IF( $J$32="На р/с",Таблица132[[#This Row],[Цена при оплате на р/с, Евро]]*Таблица132[[#This Row],[ЗАКАЗ, шт (кратно 96)]],0))</f>
        <v>0</v>
      </c>
      <c r="J147" s="115"/>
      <c r="K147" s="35"/>
      <c r="L147" s="35"/>
    </row>
    <row r="148" spans="2:12" ht="15.6" hidden="1" x14ac:dyDescent="0.3">
      <c r="B148" s="77"/>
      <c r="C148" s="78"/>
      <c r="D148" s="104" t="s">
        <v>155</v>
      </c>
      <c r="E148" s="104" t="s">
        <v>156</v>
      </c>
      <c r="F148" s="104"/>
      <c r="G148" s="112">
        <v>0</v>
      </c>
      <c r="H148" s="113"/>
      <c r="I148" s="82">
        <f>IF($J$32="Наличными",F148*H148,IF( $J$32="На р/с",Таблица132[[#This Row],[Цена при оплате на р/с, Евро]]*Таблица132[[#This Row],[ЗАКАЗ, шт (кратно 96)]],0))</f>
        <v>0</v>
      </c>
      <c r="J148" s="106" t="s">
        <v>1744</v>
      </c>
      <c r="K148" s="35"/>
      <c r="L148" s="35"/>
    </row>
    <row r="149" spans="2:12" ht="15.6" x14ac:dyDescent="0.3">
      <c r="B149" s="77"/>
      <c r="C149" s="78"/>
      <c r="D149" s="81" t="s">
        <v>157</v>
      </c>
      <c r="E149" s="81" t="s">
        <v>158</v>
      </c>
      <c r="F149" s="157">
        <v>1.02</v>
      </c>
      <c r="G149" s="157">
        <v>1.096774193548387</v>
      </c>
      <c r="H149" s="114"/>
      <c r="I149" s="82">
        <f>IF($J$32="Наличными",F149*H149,IF( $J$32="На р/с",Таблица132[[#This Row],[Цена при оплате на р/с, Евро]]*Таблица132[[#This Row],[ЗАКАЗ, шт (кратно 96)]],0))</f>
        <v>0</v>
      </c>
      <c r="J149" s="115"/>
      <c r="K149" s="35"/>
      <c r="L149" s="35"/>
    </row>
    <row r="150" spans="2:12" ht="15.6" hidden="1" x14ac:dyDescent="0.3">
      <c r="B150" s="77"/>
      <c r="C150" s="78"/>
      <c r="D150" s="107" t="s">
        <v>1145</v>
      </c>
      <c r="E150" s="107" t="s">
        <v>1146</v>
      </c>
      <c r="F150" s="107"/>
      <c r="G150" s="111">
        <v>0</v>
      </c>
      <c r="H150" s="107"/>
      <c r="I150" s="82">
        <f>IF($J$32="Наличными",F150*H150,IF( $J$32="На р/с",Таблица132[[#This Row],[Цена при оплате на р/с, Евро]]*Таблица132[[#This Row],[ЗАКАЗ, шт (кратно 96)]],0))</f>
        <v>0</v>
      </c>
      <c r="J150" s="110" t="s">
        <v>1744</v>
      </c>
      <c r="K150" s="35"/>
      <c r="L150" s="35"/>
    </row>
    <row r="151" spans="2:12" ht="15.6" hidden="1" x14ac:dyDescent="0.3">
      <c r="B151" s="77"/>
      <c r="C151" s="78"/>
      <c r="D151" s="99" t="s">
        <v>159</v>
      </c>
      <c r="E151" s="99" t="s">
        <v>160</v>
      </c>
      <c r="F151" s="99"/>
      <c r="G151" s="102">
        <v>0</v>
      </c>
      <c r="H151" s="103"/>
      <c r="I151" s="82">
        <f>IF($J$32="Наличными",F151*H151,IF( $J$32="На р/с",Таблица132[[#This Row],[Цена при оплате на р/с, Евро]]*Таблица132[[#This Row],[ЗАКАЗ, шт (кратно 96)]],0))</f>
        <v>0</v>
      </c>
      <c r="J151" s="101" t="s">
        <v>1744</v>
      </c>
      <c r="K151" s="35"/>
      <c r="L151" s="35"/>
    </row>
    <row r="152" spans="2:12" ht="15.6" x14ac:dyDescent="0.3">
      <c r="B152" s="77"/>
      <c r="C152" s="78"/>
      <c r="D152" s="81" t="s">
        <v>161</v>
      </c>
      <c r="E152" s="81" t="s">
        <v>162</v>
      </c>
      <c r="F152" s="157">
        <v>1.02</v>
      </c>
      <c r="G152" s="157">
        <v>1.096774193548387</v>
      </c>
      <c r="H152" s="114"/>
      <c r="I152" s="82">
        <f>IF($J$32="Наличными",F152*H152,IF( $J$32="На р/с",Таблица132[[#This Row],[Цена при оплате на р/с, Евро]]*Таблица132[[#This Row],[ЗАКАЗ, шт (кратно 96)]],0))</f>
        <v>0</v>
      </c>
      <c r="J152" s="115"/>
      <c r="K152" s="35"/>
      <c r="L152" s="35"/>
    </row>
    <row r="153" spans="2:12" ht="15.6" x14ac:dyDescent="0.3">
      <c r="B153" s="77"/>
      <c r="C153" s="78"/>
      <c r="D153" s="81" t="s">
        <v>1147</v>
      </c>
      <c r="E153" s="81" t="s">
        <v>1148</v>
      </c>
      <c r="F153" s="157">
        <v>1.02</v>
      </c>
      <c r="G153" s="157">
        <v>1.096774193548387</v>
      </c>
      <c r="H153" s="114"/>
      <c r="I153" s="82">
        <f>IF($J$32="Наличными",F153*H153,IF( $J$32="На р/с",Таблица132[[#This Row],[Цена при оплате на р/с, Евро]]*Таблица132[[#This Row],[ЗАКАЗ, шт (кратно 96)]],0))</f>
        <v>0</v>
      </c>
      <c r="J153" s="115"/>
      <c r="K153" s="35"/>
      <c r="L153" s="35"/>
    </row>
    <row r="154" spans="2:12" ht="15.6" x14ac:dyDescent="0.3">
      <c r="B154" s="77"/>
      <c r="C154" s="78"/>
      <c r="D154" s="81" t="s">
        <v>1609</v>
      </c>
      <c r="E154" s="81" t="s">
        <v>1632</v>
      </c>
      <c r="F154" s="157">
        <v>1.02</v>
      </c>
      <c r="G154" s="157">
        <v>1.096774193548387</v>
      </c>
      <c r="H154" s="114"/>
      <c r="I154" s="82">
        <f>IF($J$32="Наличными",F154*H154,IF( $J$32="На р/с",Таблица132[[#This Row],[Цена при оплате на р/с, Евро]]*Таблица132[[#This Row],[ЗАКАЗ, шт (кратно 96)]],0))</f>
        <v>0</v>
      </c>
      <c r="J154" s="115" t="s">
        <v>1671</v>
      </c>
      <c r="K154" s="35"/>
      <c r="L154" s="35"/>
    </row>
    <row r="155" spans="2:12" ht="15.6" x14ac:dyDescent="0.3">
      <c r="B155" s="77"/>
      <c r="C155" s="78"/>
      <c r="D155" s="81" t="s">
        <v>163</v>
      </c>
      <c r="E155" s="81" t="s">
        <v>164</v>
      </c>
      <c r="F155" s="157">
        <v>1.02</v>
      </c>
      <c r="G155" s="157">
        <v>1.096774193548387</v>
      </c>
      <c r="H155" s="114"/>
      <c r="I155" s="82">
        <f>IF($J$32="Наличными",F155*H155,IF( $J$32="На р/с",Таблица132[[#This Row],[Цена при оплате на р/с, Евро]]*Таблица132[[#This Row],[ЗАКАЗ, шт (кратно 96)]],0))</f>
        <v>0</v>
      </c>
      <c r="J155" s="115"/>
      <c r="K155" s="35"/>
      <c r="L155" s="35"/>
    </row>
    <row r="156" spans="2:12" ht="15.6" x14ac:dyDescent="0.3">
      <c r="B156" s="77"/>
      <c r="C156" s="78"/>
      <c r="D156" s="81" t="s">
        <v>165</v>
      </c>
      <c r="E156" s="81" t="s">
        <v>166</v>
      </c>
      <c r="F156" s="157">
        <v>1.02</v>
      </c>
      <c r="G156" s="157">
        <v>1.096774193548387</v>
      </c>
      <c r="H156" s="114"/>
      <c r="I156" s="82">
        <f>IF($J$32="Наличными",F156*H156,IF( $J$32="На р/с",Таблица132[[#This Row],[Цена при оплате на р/с, Евро]]*Таблица132[[#This Row],[ЗАКАЗ, шт (кратно 96)]],0))</f>
        <v>0</v>
      </c>
      <c r="J156" s="115"/>
      <c r="K156" s="35"/>
      <c r="L156" s="35"/>
    </row>
    <row r="157" spans="2:12" ht="15.6" x14ac:dyDescent="0.3">
      <c r="B157" s="77"/>
      <c r="C157" s="78"/>
      <c r="D157" s="81" t="s">
        <v>1149</v>
      </c>
      <c r="E157" s="81" t="s">
        <v>1150</v>
      </c>
      <c r="F157" s="157">
        <v>1.02</v>
      </c>
      <c r="G157" s="157">
        <v>1.096774193548387</v>
      </c>
      <c r="H157" s="114"/>
      <c r="I157" s="82">
        <f>IF($J$32="Наличными",F157*H157,IF( $J$32="На р/с",Таблица132[[#This Row],[Цена при оплате на р/с, Евро]]*Таблица132[[#This Row],[ЗАКАЗ, шт (кратно 96)]],0))</f>
        <v>0</v>
      </c>
      <c r="J157" s="115"/>
      <c r="K157" s="35"/>
      <c r="L157" s="35"/>
    </row>
    <row r="158" spans="2:12" ht="15.6" x14ac:dyDescent="0.3">
      <c r="B158" s="77"/>
      <c r="C158" s="78"/>
      <c r="D158" s="81" t="s">
        <v>637</v>
      </c>
      <c r="E158" s="81" t="s">
        <v>638</v>
      </c>
      <c r="F158" s="157">
        <v>1.02</v>
      </c>
      <c r="G158" s="157">
        <v>1.096774193548387</v>
      </c>
      <c r="H158" s="114"/>
      <c r="I158" s="82">
        <f>IF($J$32="Наличными",F158*H158,IF( $J$32="На р/с",Таблица132[[#This Row],[Цена при оплате на р/с, Евро]]*Таблица132[[#This Row],[ЗАКАЗ, шт (кратно 96)]],0))</f>
        <v>0</v>
      </c>
      <c r="J158" s="115"/>
      <c r="K158" s="35"/>
      <c r="L158" s="35"/>
    </row>
    <row r="159" spans="2:12" ht="15.6" hidden="1" x14ac:dyDescent="0.3">
      <c r="B159" s="77"/>
      <c r="C159" s="78"/>
      <c r="D159" s="104" t="s">
        <v>1151</v>
      </c>
      <c r="E159" s="104" t="s">
        <v>1152</v>
      </c>
      <c r="F159" s="104"/>
      <c r="G159" s="112">
        <v>0</v>
      </c>
      <c r="H159" s="113"/>
      <c r="I159" s="82">
        <f>IF($J$32="Наличными",F159*H159,IF( $J$32="На р/с",Таблица132[[#This Row],[Цена при оплате на р/с, Евро]]*Таблица132[[#This Row],[ЗАКАЗ, шт (кратно 96)]],0))</f>
        <v>0</v>
      </c>
      <c r="J159" s="106" t="s">
        <v>1744</v>
      </c>
      <c r="K159" s="35"/>
      <c r="L159" s="35"/>
    </row>
    <row r="160" spans="2:12" ht="15.6" x14ac:dyDescent="0.3">
      <c r="B160" s="77"/>
      <c r="C160" s="78"/>
      <c r="D160" s="81" t="s">
        <v>1153</v>
      </c>
      <c r="E160" s="81" t="s">
        <v>1154</v>
      </c>
      <c r="F160" s="157">
        <v>1.02</v>
      </c>
      <c r="G160" s="157">
        <v>1.096774193548387</v>
      </c>
      <c r="H160" s="114"/>
      <c r="I160" s="82">
        <f>IF($J$32="Наличными",F160*H160,IF( $J$32="На р/с",Таблица132[[#This Row],[Цена при оплате на р/с, Евро]]*Таблица132[[#This Row],[ЗАКАЗ, шт (кратно 96)]],0))</f>
        <v>0</v>
      </c>
      <c r="J160" s="115"/>
      <c r="K160" s="35"/>
      <c r="L160" s="35"/>
    </row>
    <row r="161" spans="2:12" ht="15.6" x14ac:dyDescent="0.3">
      <c r="B161" s="77"/>
      <c r="C161" s="78"/>
      <c r="D161" s="81" t="s">
        <v>167</v>
      </c>
      <c r="E161" s="81" t="s">
        <v>168</v>
      </c>
      <c r="F161" s="157">
        <v>1.02</v>
      </c>
      <c r="G161" s="157">
        <v>1.096774193548387</v>
      </c>
      <c r="H161" s="114"/>
      <c r="I161" s="82">
        <f>IF($J$32="Наличными",F161*H161,IF( $J$32="На р/с",Таблица132[[#This Row],[Цена при оплате на р/с, Евро]]*Таблица132[[#This Row],[ЗАКАЗ, шт (кратно 96)]],0))</f>
        <v>0</v>
      </c>
      <c r="J161" s="115"/>
      <c r="K161" s="35"/>
      <c r="L161" s="35"/>
    </row>
    <row r="162" spans="2:12" ht="15.6" x14ac:dyDescent="0.3">
      <c r="B162" s="77"/>
      <c r="C162" s="78"/>
      <c r="D162" s="81" t="s">
        <v>169</v>
      </c>
      <c r="E162" s="81" t="s">
        <v>170</v>
      </c>
      <c r="F162" s="157">
        <v>1.02</v>
      </c>
      <c r="G162" s="157">
        <v>1.096774193548387</v>
      </c>
      <c r="H162" s="114"/>
      <c r="I162" s="82">
        <f>IF($J$32="Наличными",F162*H162,IF( $J$32="На р/с",Таблица132[[#This Row],[Цена при оплате на р/с, Евро]]*Таблица132[[#This Row],[ЗАКАЗ, шт (кратно 96)]],0))</f>
        <v>0</v>
      </c>
      <c r="J162" s="115"/>
      <c r="K162" s="35"/>
      <c r="L162" s="35"/>
    </row>
    <row r="163" spans="2:12" ht="15.6" hidden="1" x14ac:dyDescent="0.3">
      <c r="B163" s="77"/>
      <c r="C163" s="78"/>
      <c r="D163" s="107" t="s">
        <v>1155</v>
      </c>
      <c r="E163" s="107" t="s">
        <v>1156</v>
      </c>
      <c r="F163" s="107"/>
      <c r="G163" s="111">
        <v>0</v>
      </c>
      <c r="H163" s="107"/>
      <c r="I163" s="82">
        <f>IF($J$32="Наличными",F163*H163,IF( $J$32="На р/с",Таблица132[[#This Row],[Цена при оплате на р/с, Евро]]*Таблица132[[#This Row],[ЗАКАЗ, шт (кратно 96)]],0))</f>
        <v>0</v>
      </c>
      <c r="J163" s="110" t="s">
        <v>1744</v>
      </c>
      <c r="K163" s="35"/>
      <c r="L163" s="35"/>
    </row>
    <row r="164" spans="2:12" ht="15.6" hidden="1" x14ac:dyDescent="0.3">
      <c r="B164" s="77"/>
      <c r="C164" s="78"/>
      <c r="D164" s="99" t="s">
        <v>1602</v>
      </c>
      <c r="E164" s="99" t="s">
        <v>1639</v>
      </c>
      <c r="F164" s="99"/>
      <c r="G164" s="100">
        <v>0</v>
      </c>
      <c r="H164" s="99"/>
      <c r="I164" s="82">
        <f>IF($J$32="Наличными",F164*H164,IF( $J$32="На р/с",Таблица132[[#This Row],[Цена при оплате на р/с, Евро]]*Таблица132[[#This Row],[ЗАКАЗ, шт (кратно 96)]],0))</f>
        <v>0</v>
      </c>
      <c r="J164" s="101" t="s">
        <v>1744</v>
      </c>
      <c r="K164" s="35"/>
      <c r="L164" s="35"/>
    </row>
    <row r="165" spans="2:12" ht="15.6" x14ac:dyDescent="0.3">
      <c r="B165" s="77"/>
      <c r="C165" s="78"/>
      <c r="D165" s="81" t="s">
        <v>1157</v>
      </c>
      <c r="E165" s="81" t="s">
        <v>1158</v>
      </c>
      <c r="F165" s="157">
        <v>1</v>
      </c>
      <c r="G165" s="157">
        <v>1.075268817204301</v>
      </c>
      <c r="H165" s="114"/>
      <c r="I165" s="82">
        <f>IF($J$32="Наличными",F165*H165,IF( $J$32="На р/с",Таблица132[[#This Row],[Цена при оплате на р/с, Евро]]*Таблица132[[#This Row],[ЗАКАЗ, шт (кратно 96)]],0))</f>
        <v>0</v>
      </c>
      <c r="J165" s="115"/>
      <c r="K165" s="35"/>
      <c r="L165" s="35"/>
    </row>
    <row r="166" spans="2:12" ht="15.6" x14ac:dyDescent="0.3">
      <c r="B166" s="77"/>
      <c r="C166" s="78"/>
      <c r="D166" s="81" t="s">
        <v>1159</v>
      </c>
      <c r="E166" s="81" t="s">
        <v>1160</v>
      </c>
      <c r="F166" s="157">
        <v>1</v>
      </c>
      <c r="G166" s="157">
        <v>1.075268817204301</v>
      </c>
      <c r="H166" s="114"/>
      <c r="I166" s="82">
        <f>IF($J$32="Наличными",F166*H166,IF( $J$32="На р/с",Таблица132[[#This Row],[Цена при оплате на р/с, Евро]]*Таблица132[[#This Row],[ЗАКАЗ, шт (кратно 96)]],0))</f>
        <v>0</v>
      </c>
      <c r="J166" s="115"/>
      <c r="K166" s="35"/>
      <c r="L166" s="35"/>
    </row>
    <row r="167" spans="2:12" ht="15.6" x14ac:dyDescent="0.3">
      <c r="B167" s="77"/>
      <c r="C167" s="78"/>
      <c r="D167" s="81" t="s">
        <v>171</v>
      </c>
      <c r="E167" s="81" t="s">
        <v>172</v>
      </c>
      <c r="F167" s="157">
        <v>1</v>
      </c>
      <c r="G167" s="157">
        <v>1.075268817204301</v>
      </c>
      <c r="H167" s="114"/>
      <c r="I167" s="82">
        <f>IF($J$32="Наличными",F167*H167,IF( $J$32="На р/с",Таблица132[[#This Row],[Цена при оплате на р/с, Евро]]*Таблица132[[#This Row],[ЗАКАЗ, шт (кратно 96)]],0))</f>
        <v>0</v>
      </c>
      <c r="J167" s="115"/>
      <c r="K167" s="35"/>
      <c r="L167" s="35"/>
    </row>
    <row r="168" spans="2:12" ht="15.6" x14ac:dyDescent="0.3">
      <c r="B168" s="77"/>
      <c r="C168" s="78"/>
      <c r="D168" s="81" t="s">
        <v>173</v>
      </c>
      <c r="E168" s="81" t="s">
        <v>174</v>
      </c>
      <c r="F168" s="157">
        <v>1</v>
      </c>
      <c r="G168" s="157">
        <v>1.075268817204301</v>
      </c>
      <c r="H168" s="114"/>
      <c r="I168" s="82">
        <f>IF($J$32="Наличными",F168*H168,IF( $J$32="На р/с",Таблица132[[#This Row],[Цена при оплате на р/с, Евро]]*Таблица132[[#This Row],[ЗАКАЗ, шт (кратно 96)]],0))</f>
        <v>0</v>
      </c>
      <c r="J168" s="115"/>
      <c r="K168" s="35"/>
      <c r="L168" s="35"/>
    </row>
    <row r="169" spans="2:12" ht="15.6" x14ac:dyDescent="0.3">
      <c r="B169" s="77"/>
      <c r="C169" s="78"/>
      <c r="D169" s="81" t="s">
        <v>175</v>
      </c>
      <c r="E169" s="81" t="s">
        <v>176</v>
      </c>
      <c r="F169" s="157">
        <v>1</v>
      </c>
      <c r="G169" s="157">
        <v>1.075268817204301</v>
      </c>
      <c r="H169" s="114"/>
      <c r="I169" s="82">
        <f>IF($J$32="Наличными",F169*H169,IF( $J$32="На р/с",Таблица132[[#This Row],[Цена при оплате на р/с, Евро]]*Таблица132[[#This Row],[ЗАКАЗ, шт (кратно 96)]],0))</f>
        <v>0</v>
      </c>
      <c r="J169" s="115"/>
      <c r="K169" s="35"/>
      <c r="L169" s="35"/>
    </row>
    <row r="170" spans="2:12" ht="15.6" x14ac:dyDescent="0.3">
      <c r="B170" s="77"/>
      <c r="C170" s="78"/>
      <c r="D170" s="81" t="s">
        <v>1161</v>
      </c>
      <c r="E170" s="81" t="s">
        <v>1162</v>
      </c>
      <c r="F170" s="157">
        <v>1</v>
      </c>
      <c r="G170" s="157">
        <v>1.075268817204301</v>
      </c>
      <c r="H170" s="114"/>
      <c r="I170" s="82">
        <f>IF($J$32="Наличными",F170*H170,IF( $J$32="На р/с",Таблица132[[#This Row],[Цена при оплате на р/с, Евро]]*Таблица132[[#This Row],[ЗАКАЗ, шт (кратно 96)]],0))</f>
        <v>0</v>
      </c>
      <c r="J170" s="115"/>
      <c r="K170" s="35"/>
      <c r="L170" s="35"/>
    </row>
    <row r="171" spans="2:12" ht="15.6" x14ac:dyDescent="0.3">
      <c r="B171" s="77"/>
      <c r="C171" s="78"/>
      <c r="D171" s="81" t="s">
        <v>177</v>
      </c>
      <c r="E171" s="81" t="s">
        <v>178</v>
      </c>
      <c r="F171" s="157">
        <v>1</v>
      </c>
      <c r="G171" s="157">
        <v>1.075268817204301</v>
      </c>
      <c r="H171" s="114"/>
      <c r="I171" s="82">
        <f>IF($J$32="Наличными",F171*H171,IF( $J$32="На р/с",Таблица132[[#This Row],[Цена при оплате на р/с, Евро]]*Таблица132[[#This Row],[ЗАКАЗ, шт (кратно 96)]],0))</f>
        <v>0</v>
      </c>
      <c r="J171" s="115"/>
      <c r="K171" s="35"/>
      <c r="L171" s="35"/>
    </row>
    <row r="172" spans="2:12" ht="15.6" x14ac:dyDescent="0.3">
      <c r="B172" s="77"/>
      <c r="C172" s="78"/>
      <c r="D172" s="81" t="s">
        <v>179</v>
      </c>
      <c r="E172" s="81" t="s">
        <v>180</v>
      </c>
      <c r="F172" s="157">
        <v>1</v>
      </c>
      <c r="G172" s="157">
        <v>1.075268817204301</v>
      </c>
      <c r="H172" s="114"/>
      <c r="I172" s="82">
        <f>IF($J$32="Наличными",F172*H172,IF( $J$32="На р/с",Таблица132[[#This Row],[Цена при оплате на р/с, Евро]]*Таблица132[[#This Row],[ЗАКАЗ, шт (кратно 96)]],0))</f>
        <v>0</v>
      </c>
      <c r="J172" s="115"/>
      <c r="K172" s="35"/>
      <c r="L172" s="35"/>
    </row>
    <row r="173" spans="2:12" ht="15.6" x14ac:dyDescent="0.3">
      <c r="B173" s="77"/>
      <c r="C173" s="78"/>
      <c r="D173" s="81" t="s">
        <v>927</v>
      </c>
      <c r="E173" s="81" t="s">
        <v>928</v>
      </c>
      <c r="F173" s="157">
        <v>1</v>
      </c>
      <c r="G173" s="157">
        <v>1.075268817204301</v>
      </c>
      <c r="H173" s="114"/>
      <c r="I173" s="82">
        <f>IF($J$32="Наличными",F173*H173,IF( $J$32="На р/с",Таблица132[[#This Row],[Цена при оплате на р/с, Евро]]*Таблица132[[#This Row],[ЗАКАЗ, шт (кратно 96)]],0))</f>
        <v>0</v>
      </c>
      <c r="J173" s="115"/>
      <c r="K173" s="35"/>
      <c r="L173" s="35"/>
    </row>
    <row r="174" spans="2:12" ht="15.6" x14ac:dyDescent="0.3">
      <c r="B174" s="77"/>
      <c r="C174" s="78"/>
      <c r="D174" s="81" t="s">
        <v>181</v>
      </c>
      <c r="E174" s="81" t="s">
        <v>182</v>
      </c>
      <c r="F174" s="157">
        <v>1</v>
      </c>
      <c r="G174" s="157">
        <v>1.075268817204301</v>
      </c>
      <c r="H174" s="114"/>
      <c r="I174" s="82">
        <f>IF($J$32="Наличными",F174*H174,IF( $J$32="На р/с",Таблица132[[#This Row],[Цена при оплате на р/с, Евро]]*Таблица132[[#This Row],[ЗАКАЗ, шт (кратно 96)]],0))</f>
        <v>0</v>
      </c>
      <c r="J174" s="115"/>
      <c r="K174" s="35"/>
      <c r="L174" s="35"/>
    </row>
    <row r="175" spans="2:12" ht="15.6" x14ac:dyDescent="0.3">
      <c r="B175" s="77"/>
      <c r="C175" s="78"/>
      <c r="D175" s="81" t="s">
        <v>183</v>
      </c>
      <c r="E175" s="81" t="s">
        <v>184</v>
      </c>
      <c r="F175" s="157">
        <v>1</v>
      </c>
      <c r="G175" s="157">
        <v>1.075268817204301</v>
      </c>
      <c r="H175" s="114"/>
      <c r="I175" s="82">
        <f>IF($J$32="Наличными",F175*H175,IF( $J$32="На р/с",Таблица132[[#This Row],[Цена при оплате на р/с, Евро]]*Таблица132[[#This Row],[ЗАКАЗ, шт (кратно 96)]],0))</f>
        <v>0</v>
      </c>
      <c r="J175" s="115"/>
      <c r="K175" s="35"/>
      <c r="L175" s="35"/>
    </row>
    <row r="176" spans="2:12" ht="15.6" x14ac:dyDescent="0.3">
      <c r="B176" s="77"/>
      <c r="C176" s="78"/>
      <c r="D176" s="81" t="s">
        <v>1163</v>
      </c>
      <c r="E176" s="81" t="s">
        <v>1164</v>
      </c>
      <c r="F176" s="157">
        <v>1</v>
      </c>
      <c r="G176" s="157">
        <v>1.075268817204301</v>
      </c>
      <c r="H176" s="114"/>
      <c r="I176" s="82">
        <f>IF($J$32="Наличными",F176*H176,IF( $J$32="На р/с",Таблица132[[#This Row],[Цена при оплате на р/с, Евро]]*Таблица132[[#This Row],[ЗАКАЗ, шт (кратно 96)]],0))</f>
        <v>0</v>
      </c>
      <c r="J176" s="115"/>
      <c r="K176" s="35"/>
      <c r="L176" s="35"/>
    </row>
    <row r="177" spans="2:12" ht="15.6" x14ac:dyDescent="0.3">
      <c r="B177" s="77"/>
      <c r="C177" s="78"/>
      <c r="D177" s="81" t="s">
        <v>185</v>
      </c>
      <c r="E177" s="81" t="s">
        <v>186</v>
      </c>
      <c r="F177" s="157">
        <v>1</v>
      </c>
      <c r="G177" s="157">
        <v>1.075268817204301</v>
      </c>
      <c r="H177" s="114"/>
      <c r="I177" s="82">
        <f>IF($J$32="Наличными",F177*H177,IF( $J$32="На р/с",Таблица132[[#This Row],[Цена при оплате на р/с, Евро]]*Таблица132[[#This Row],[ЗАКАЗ, шт (кратно 96)]],0))</f>
        <v>0</v>
      </c>
      <c r="J177" s="115"/>
      <c r="K177" s="35"/>
      <c r="L177" s="35"/>
    </row>
    <row r="178" spans="2:12" ht="15.6" x14ac:dyDescent="0.3">
      <c r="B178" s="77"/>
      <c r="C178" s="78"/>
      <c r="D178" s="81" t="s">
        <v>1165</v>
      </c>
      <c r="E178" s="81" t="s">
        <v>1166</v>
      </c>
      <c r="F178" s="157">
        <v>1</v>
      </c>
      <c r="G178" s="157">
        <v>1.075268817204301</v>
      </c>
      <c r="H178" s="114"/>
      <c r="I178" s="82">
        <f>IF($J$32="Наличными",F178*H178,IF( $J$32="На р/с",Таблица132[[#This Row],[Цена при оплате на р/с, Евро]]*Таблица132[[#This Row],[ЗАКАЗ, шт (кратно 96)]],0))</f>
        <v>0</v>
      </c>
      <c r="J178" s="115"/>
      <c r="K178" s="35"/>
      <c r="L178" s="35"/>
    </row>
    <row r="179" spans="2:12" ht="15.6" x14ac:dyDescent="0.3">
      <c r="B179" s="77"/>
      <c r="C179" s="78"/>
      <c r="D179" s="81" t="s">
        <v>187</v>
      </c>
      <c r="E179" s="81" t="s">
        <v>188</v>
      </c>
      <c r="F179" s="157">
        <v>1</v>
      </c>
      <c r="G179" s="157">
        <v>1.075268817204301</v>
      </c>
      <c r="H179" s="114"/>
      <c r="I179" s="82">
        <f>IF($J$32="Наличными",F179*H179,IF( $J$32="На р/с",Таблица132[[#This Row],[Цена при оплате на р/с, Евро]]*Таблица132[[#This Row],[ЗАКАЗ, шт (кратно 96)]],0))</f>
        <v>0</v>
      </c>
      <c r="J179" s="115"/>
      <c r="K179" s="35"/>
      <c r="L179" s="35"/>
    </row>
    <row r="180" spans="2:12" ht="15.6" x14ac:dyDescent="0.3">
      <c r="B180" s="77"/>
      <c r="C180" s="78"/>
      <c r="D180" s="81" t="s">
        <v>189</v>
      </c>
      <c r="E180" s="81" t="s">
        <v>190</v>
      </c>
      <c r="F180" s="157">
        <v>1</v>
      </c>
      <c r="G180" s="157">
        <v>1.075268817204301</v>
      </c>
      <c r="H180" s="114"/>
      <c r="I180" s="82">
        <f>IF($J$32="Наличными",F180*H180,IF( $J$32="На р/с",Таблица132[[#This Row],[Цена при оплате на р/с, Евро]]*Таблица132[[#This Row],[ЗАКАЗ, шт (кратно 96)]],0))</f>
        <v>0</v>
      </c>
      <c r="J180" s="115"/>
      <c r="K180" s="35"/>
      <c r="L180" s="35"/>
    </row>
    <row r="181" spans="2:12" ht="15.6" x14ac:dyDescent="0.3">
      <c r="B181" s="77"/>
      <c r="C181" s="78"/>
      <c r="D181" s="81" t="s">
        <v>191</v>
      </c>
      <c r="E181" s="81" t="s">
        <v>192</v>
      </c>
      <c r="F181" s="157">
        <v>1</v>
      </c>
      <c r="G181" s="157">
        <v>1.075268817204301</v>
      </c>
      <c r="H181" s="114"/>
      <c r="I181" s="82">
        <f>IF($J$32="Наличными",F181*H181,IF( $J$32="На р/с",Таблица132[[#This Row],[Цена при оплате на р/с, Евро]]*Таблица132[[#This Row],[ЗАКАЗ, шт (кратно 96)]],0))</f>
        <v>0</v>
      </c>
      <c r="J181" s="115"/>
      <c r="K181" s="35"/>
      <c r="L181" s="35"/>
    </row>
    <row r="182" spans="2:12" ht="15.6" x14ac:dyDescent="0.3">
      <c r="B182" s="77"/>
      <c r="C182" s="78"/>
      <c r="D182" s="81" t="s">
        <v>193</v>
      </c>
      <c r="E182" s="81" t="s">
        <v>194</v>
      </c>
      <c r="F182" s="157">
        <v>1</v>
      </c>
      <c r="G182" s="157">
        <v>1.075268817204301</v>
      </c>
      <c r="H182" s="114"/>
      <c r="I182" s="82">
        <f>IF($J$32="Наличными",F182*H182,IF( $J$32="На р/с",Таблица132[[#This Row],[Цена при оплате на р/с, Евро]]*Таблица132[[#This Row],[ЗАКАЗ, шт (кратно 96)]],0))</f>
        <v>0</v>
      </c>
      <c r="J182" s="115"/>
      <c r="K182" s="35"/>
      <c r="L182" s="35"/>
    </row>
    <row r="183" spans="2:12" ht="15.6" hidden="1" x14ac:dyDescent="0.3">
      <c r="B183" s="77"/>
      <c r="C183" s="78"/>
      <c r="D183" s="104" t="s">
        <v>195</v>
      </c>
      <c r="E183" s="104" t="s">
        <v>196</v>
      </c>
      <c r="F183" s="104"/>
      <c r="G183" s="105">
        <v>0</v>
      </c>
      <c r="H183" s="104"/>
      <c r="I183" s="82">
        <f>IF($J$32="Наличными",F183*H183,IF( $J$32="На р/с",Таблица132[[#This Row],[Цена при оплате на р/с, Евро]]*Таблица132[[#This Row],[ЗАКАЗ, шт (кратно 96)]],0))</f>
        <v>0</v>
      </c>
      <c r="J183" s="106" t="s">
        <v>1744</v>
      </c>
      <c r="K183" s="35"/>
      <c r="L183" s="35"/>
    </row>
    <row r="184" spans="2:12" ht="15.6" x14ac:dyDescent="0.3">
      <c r="B184" s="77"/>
      <c r="C184" s="78"/>
      <c r="D184" s="81" t="s">
        <v>197</v>
      </c>
      <c r="E184" s="81" t="s">
        <v>198</v>
      </c>
      <c r="F184" s="157">
        <v>1</v>
      </c>
      <c r="G184" s="157">
        <v>1.075268817204301</v>
      </c>
      <c r="H184" s="114"/>
      <c r="I184" s="82">
        <f>IF($J$32="Наличными",F184*H184,IF( $J$32="На р/с",Таблица132[[#This Row],[Цена при оплате на р/с, Евро]]*Таблица132[[#This Row],[ЗАКАЗ, шт (кратно 96)]],0))</f>
        <v>0</v>
      </c>
      <c r="J184" s="115"/>
      <c r="K184" s="35"/>
      <c r="L184" s="35"/>
    </row>
    <row r="185" spans="2:12" ht="15.6" x14ac:dyDescent="0.3">
      <c r="B185" s="77"/>
      <c r="C185" s="78"/>
      <c r="D185" s="81" t="s">
        <v>199</v>
      </c>
      <c r="E185" s="81" t="s">
        <v>200</v>
      </c>
      <c r="F185" s="157">
        <v>1</v>
      </c>
      <c r="G185" s="157">
        <v>1.075268817204301</v>
      </c>
      <c r="H185" s="114"/>
      <c r="I185" s="82">
        <f>IF($J$32="Наличными",F185*H185,IF( $J$32="На р/с",Таблица132[[#This Row],[Цена при оплате на р/с, Евро]]*Таблица132[[#This Row],[ЗАКАЗ, шт (кратно 96)]],0))</f>
        <v>0</v>
      </c>
      <c r="J185" s="115"/>
      <c r="K185" s="35"/>
      <c r="L185" s="35"/>
    </row>
    <row r="186" spans="2:12" ht="15.6" x14ac:dyDescent="0.3">
      <c r="B186" s="77"/>
      <c r="C186" s="78"/>
      <c r="D186" s="81" t="s">
        <v>201</v>
      </c>
      <c r="E186" s="81" t="s">
        <v>202</v>
      </c>
      <c r="F186" s="157">
        <v>1</v>
      </c>
      <c r="G186" s="157">
        <v>1.075268817204301</v>
      </c>
      <c r="H186" s="114"/>
      <c r="I186" s="82">
        <f>IF($J$32="Наличными",F186*H186,IF( $J$32="На р/с",Таблица132[[#This Row],[Цена при оплате на р/с, Евро]]*Таблица132[[#This Row],[ЗАКАЗ, шт (кратно 96)]],0))</f>
        <v>0</v>
      </c>
      <c r="J186" s="115"/>
      <c r="K186" s="35"/>
      <c r="L186" s="35"/>
    </row>
    <row r="187" spans="2:12" ht="15.6" x14ac:dyDescent="0.3">
      <c r="B187" s="77"/>
      <c r="C187" s="78"/>
      <c r="D187" s="81" t="s">
        <v>203</v>
      </c>
      <c r="E187" s="81" t="s">
        <v>204</v>
      </c>
      <c r="F187" s="157">
        <v>1</v>
      </c>
      <c r="G187" s="157">
        <v>1.075268817204301</v>
      </c>
      <c r="H187" s="114"/>
      <c r="I187" s="82">
        <f>IF($J$32="Наличными",F187*H187,IF( $J$32="На р/с",Таблица132[[#This Row],[Цена при оплате на р/с, Евро]]*Таблица132[[#This Row],[ЗАКАЗ, шт (кратно 96)]],0))</f>
        <v>0</v>
      </c>
      <c r="J187" s="115"/>
      <c r="K187" s="35"/>
      <c r="L187" s="35"/>
    </row>
    <row r="188" spans="2:12" ht="15.6" hidden="1" x14ac:dyDescent="0.3">
      <c r="B188" s="77"/>
      <c r="C188" s="78"/>
      <c r="D188" s="104" t="s">
        <v>929</v>
      </c>
      <c r="E188" s="104" t="s">
        <v>1640</v>
      </c>
      <c r="F188" s="104"/>
      <c r="G188" s="112">
        <v>0</v>
      </c>
      <c r="H188" s="113"/>
      <c r="I188" s="82">
        <f>IF($J$32="Наличными",F188*H188,IF( $J$32="На р/с",Таблица132[[#This Row],[Цена при оплате на р/с, Евро]]*Таблица132[[#This Row],[ЗАКАЗ, шт (кратно 96)]],0))</f>
        <v>0</v>
      </c>
      <c r="J188" s="106" t="s">
        <v>1744</v>
      </c>
      <c r="K188" s="35"/>
      <c r="L188" s="35"/>
    </row>
    <row r="189" spans="2:12" ht="15.6" x14ac:dyDescent="0.3">
      <c r="B189" s="77"/>
      <c r="C189" s="78"/>
      <c r="D189" s="81" t="s">
        <v>205</v>
      </c>
      <c r="E189" s="81" t="s">
        <v>206</v>
      </c>
      <c r="F189" s="157">
        <v>1</v>
      </c>
      <c r="G189" s="157">
        <v>1.075268817204301</v>
      </c>
      <c r="H189" s="114"/>
      <c r="I189" s="82">
        <f>IF($J$32="Наличными",F189*H189,IF( $J$32="На р/с",Таблица132[[#This Row],[Цена при оплате на р/с, Евро]]*Таблица132[[#This Row],[ЗАКАЗ, шт (кратно 96)]],0))</f>
        <v>0</v>
      </c>
      <c r="J189" s="115"/>
      <c r="K189" s="35"/>
      <c r="L189" s="35"/>
    </row>
    <row r="190" spans="2:12" ht="15.6" x14ac:dyDescent="0.3">
      <c r="B190" s="77"/>
      <c r="C190" s="78"/>
      <c r="D190" s="81" t="s">
        <v>1011</v>
      </c>
      <c r="E190" s="81" t="s">
        <v>1012</v>
      </c>
      <c r="F190" s="157">
        <v>1</v>
      </c>
      <c r="G190" s="157">
        <v>1.075268817204301</v>
      </c>
      <c r="H190" s="114"/>
      <c r="I190" s="82">
        <f>IF($J$32="Наличными",F190*H190,IF( $J$32="На р/с",Таблица132[[#This Row],[Цена при оплате на р/с, Евро]]*Таблица132[[#This Row],[ЗАКАЗ, шт (кратно 96)]],0))</f>
        <v>0</v>
      </c>
      <c r="J190" s="115"/>
      <c r="K190" s="35"/>
      <c r="L190" s="35"/>
    </row>
    <row r="191" spans="2:12" ht="15.6" x14ac:dyDescent="0.3">
      <c r="B191" s="77"/>
      <c r="C191" s="78"/>
      <c r="D191" s="81" t="s">
        <v>1603</v>
      </c>
      <c r="E191" s="81" t="s">
        <v>1604</v>
      </c>
      <c r="F191" s="157">
        <v>1.73</v>
      </c>
      <c r="G191" s="157">
        <v>1.8602150537634408</v>
      </c>
      <c r="H191" s="114"/>
      <c r="I191" s="82">
        <f>IF($J$32="Наличными",F191*H191,IF( $J$32="На р/с",Таблица132[[#This Row],[Цена при оплате на р/с, Евро]]*Таблица132[[#This Row],[ЗАКАЗ, шт (кратно 96)]],0))</f>
        <v>0</v>
      </c>
      <c r="J191" s="115"/>
      <c r="K191" s="35"/>
      <c r="L191" s="35"/>
    </row>
    <row r="192" spans="2:12" ht="15.6" hidden="1" x14ac:dyDescent="0.3">
      <c r="B192" s="77"/>
      <c r="C192" s="78"/>
      <c r="D192" s="107" t="s">
        <v>207</v>
      </c>
      <c r="E192" s="107" t="s">
        <v>208</v>
      </c>
      <c r="F192" s="107"/>
      <c r="G192" s="111">
        <v>0</v>
      </c>
      <c r="H192" s="107"/>
      <c r="I192" s="82">
        <f>IF($J$32="Наличными",F192*H192,IF( $J$32="На р/с",Таблица132[[#This Row],[Цена при оплате на р/с, Евро]]*Таблица132[[#This Row],[ЗАКАЗ, шт (кратно 96)]],0))</f>
        <v>0</v>
      </c>
      <c r="J192" s="110" t="s">
        <v>1744</v>
      </c>
      <c r="K192" s="35"/>
      <c r="L192" s="35"/>
    </row>
    <row r="193" spans="2:12" ht="15.6" hidden="1" x14ac:dyDescent="0.3">
      <c r="B193" s="77"/>
      <c r="C193" s="78"/>
      <c r="D193" s="65" t="s">
        <v>1078</v>
      </c>
      <c r="E193" s="65" t="s">
        <v>1054</v>
      </c>
      <c r="F193" s="65"/>
      <c r="G193" s="68">
        <v>0</v>
      </c>
      <c r="H193" s="65"/>
      <c r="I193" s="82">
        <f>IF($J$32="Наличными",F193*H193,IF( $J$32="На р/с",Таблица132[[#This Row],[Цена при оплате на р/с, Евро]]*Таблица132[[#This Row],[ЗАКАЗ, шт (кратно 96)]],0))</f>
        <v>0</v>
      </c>
      <c r="J193" s="70" t="s">
        <v>1744</v>
      </c>
      <c r="K193" s="35"/>
      <c r="L193" s="35"/>
    </row>
    <row r="194" spans="2:12" ht="15.6" hidden="1" x14ac:dyDescent="0.3">
      <c r="B194" s="77"/>
      <c r="C194" s="78"/>
      <c r="D194" s="99" t="s">
        <v>209</v>
      </c>
      <c r="E194" s="99" t="s">
        <v>210</v>
      </c>
      <c r="F194" s="99"/>
      <c r="G194" s="100">
        <v>0</v>
      </c>
      <c r="H194" s="99"/>
      <c r="I194" s="82">
        <f>IF($J$32="Наличными",F194*H194,IF( $J$32="На р/с",Таблица132[[#This Row],[Цена при оплате на р/с, Евро]]*Таблица132[[#This Row],[ЗАКАЗ, шт (кратно 96)]],0))</f>
        <v>0</v>
      </c>
      <c r="J194" s="101" t="s">
        <v>1744</v>
      </c>
      <c r="K194" s="35"/>
      <c r="L194" s="35"/>
    </row>
    <row r="195" spans="2:12" ht="15.6" x14ac:dyDescent="0.3">
      <c r="B195" s="77"/>
      <c r="C195" s="78"/>
      <c r="D195" s="81" t="s">
        <v>211</v>
      </c>
      <c r="E195" s="81" t="s">
        <v>212</v>
      </c>
      <c r="F195" s="157">
        <v>1.7</v>
      </c>
      <c r="G195" s="157">
        <v>1.8279569892473118</v>
      </c>
      <c r="H195" s="114"/>
      <c r="I195" s="82">
        <f>IF($J$32="Наличными",F195*H195,IF( $J$32="На р/с",Таблица132[[#This Row],[Цена при оплате на р/с, Евро]]*Таблица132[[#This Row],[ЗАКАЗ, шт (кратно 96)]],0))</f>
        <v>0</v>
      </c>
      <c r="J195" s="115"/>
      <c r="K195" s="35"/>
      <c r="L195" s="35"/>
    </row>
    <row r="196" spans="2:12" ht="15.6" x14ac:dyDescent="0.3">
      <c r="B196" s="77"/>
      <c r="C196" s="78"/>
      <c r="D196" s="81" t="s">
        <v>801</v>
      </c>
      <c r="E196" s="81" t="s">
        <v>802</v>
      </c>
      <c r="F196" s="157">
        <v>1.68</v>
      </c>
      <c r="G196" s="157">
        <v>1.8064516129032255</v>
      </c>
      <c r="H196" s="114"/>
      <c r="I196" s="82">
        <f>IF($J$32="Наличными",F196*H196,IF( $J$32="На р/с",Таблица132[[#This Row],[Цена при оплате на р/с, Евро]]*Таблица132[[#This Row],[ЗАКАЗ, шт (кратно 96)]],0))</f>
        <v>0</v>
      </c>
      <c r="J196" s="115"/>
      <c r="K196" s="35"/>
      <c r="L196" s="35"/>
    </row>
    <row r="197" spans="2:12" ht="15.6" hidden="1" x14ac:dyDescent="0.3">
      <c r="B197" s="77"/>
      <c r="C197" s="78"/>
      <c r="D197" s="107" t="s">
        <v>1167</v>
      </c>
      <c r="E197" s="107" t="s">
        <v>1168</v>
      </c>
      <c r="F197" s="107"/>
      <c r="G197" s="111">
        <v>0</v>
      </c>
      <c r="H197" s="107"/>
      <c r="I197" s="82">
        <f>IF($J$32="Наличными",F197*H197,IF( $J$32="На р/с",Таблица132[[#This Row],[Цена при оплате на р/с, Евро]]*Таблица132[[#This Row],[ЗАКАЗ, шт (кратно 96)]],0))</f>
        <v>0</v>
      </c>
      <c r="J197" s="110" t="s">
        <v>1744</v>
      </c>
      <c r="K197" s="35"/>
      <c r="L197" s="35"/>
    </row>
    <row r="198" spans="2:12" ht="15.6" hidden="1" x14ac:dyDescent="0.3">
      <c r="B198" s="77"/>
      <c r="C198" s="78"/>
      <c r="D198" s="99" t="s">
        <v>1500</v>
      </c>
      <c r="E198" s="99" t="s">
        <v>1501</v>
      </c>
      <c r="F198" s="99"/>
      <c r="G198" s="102">
        <v>0</v>
      </c>
      <c r="H198" s="103"/>
      <c r="I198" s="82">
        <f>IF($J$32="Наличными",F198*H198,IF( $J$32="На р/с",Таблица132[[#This Row],[Цена при оплате на р/с, Евро]]*Таблица132[[#This Row],[ЗАКАЗ, шт (кратно 96)]],0))</f>
        <v>0</v>
      </c>
      <c r="J198" s="101" t="s">
        <v>1744</v>
      </c>
      <c r="K198" s="35"/>
      <c r="L198" s="35"/>
    </row>
    <row r="199" spans="2:12" ht="15.6" x14ac:dyDescent="0.3">
      <c r="B199" s="77"/>
      <c r="C199" s="78"/>
      <c r="D199" s="81" t="s">
        <v>803</v>
      </c>
      <c r="E199" s="81" t="s">
        <v>804</v>
      </c>
      <c r="F199" s="157">
        <v>1.2</v>
      </c>
      <c r="G199" s="157">
        <v>1.2903225806451613</v>
      </c>
      <c r="H199" s="114"/>
      <c r="I199" s="82">
        <f>IF($J$32="Наличными",F199*H199,IF( $J$32="На р/с",Таблица132[[#This Row],[Цена при оплате на р/с, Евро]]*Таблица132[[#This Row],[ЗАКАЗ, шт (кратно 96)]],0))</f>
        <v>0</v>
      </c>
      <c r="J199" s="115"/>
      <c r="K199" s="35"/>
      <c r="L199" s="35"/>
    </row>
    <row r="200" spans="2:12" ht="15.6" hidden="1" x14ac:dyDescent="0.3">
      <c r="B200" s="77"/>
      <c r="C200" s="78"/>
      <c r="D200" s="104" t="s">
        <v>1553</v>
      </c>
      <c r="E200" s="104" t="s">
        <v>1554</v>
      </c>
      <c r="F200" s="104"/>
      <c r="G200" s="105">
        <v>0</v>
      </c>
      <c r="H200" s="104"/>
      <c r="I200" s="82">
        <f>IF($J$32="Наличными",F200*H200,IF( $J$32="На р/с",Таблица132[[#This Row],[Цена при оплате на р/с, Евро]]*Таблица132[[#This Row],[ЗАКАЗ, шт (кратно 96)]],0))</f>
        <v>0</v>
      </c>
      <c r="J200" s="106" t="s">
        <v>1744</v>
      </c>
      <c r="K200" s="35"/>
      <c r="L200" s="35"/>
    </row>
    <row r="201" spans="2:12" ht="15.6" x14ac:dyDescent="0.3">
      <c r="B201" s="77"/>
      <c r="C201" s="78"/>
      <c r="D201" s="81" t="s">
        <v>213</v>
      </c>
      <c r="E201" s="81" t="s">
        <v>214</v>
      </c>
      <c r="F201" s="157">
        <v>1.68</v>
      </c>
      <c r="G201" s="157">
        <v>1.8064516129032255</v>
      </c>
      <c r="H201" s="114"/>
      <c r="I201" s="82">
        <f>IF($J$32="Наличными",F201*H201,IF( $J$32="На р/с",Таблица132[[#This Row],[Цена при оплате на р/с, Евро]]*Таблица132[[#This Row],[ЗАКАЗ, шт (кратно 96)]],0))</f>
        <v>0</v>
      </c>
      <c r="J201" s="115"/>
      <c r="K201" s="35"/>
      <c r="L201" s="35"/>
    </row>
    <row r="202" spans="2:12" ht="15.6" hidden="1" x14ac:dyDescent="0.3">
      <c r="B202" s="77"/>
      <c r="C202" s="78"/>
      <c r="D202" s="107" t="s">
        <v>945</v>
      </c>
      <c r="E202" s="107" t="s">
        <v>946</v>
      </c>
      <c r="F202" s="107"/>
      <c r="G202" s="111">
        <v>0</v>
      </c>
      <c r="H202" s="107"/>
      <c r="I202" s="82">
        <f>IF($J$32="Наличными",F202*H202,IF( $J$32="На р/с",Таблица132[[#This Row],[Цена при оплате на р/с, Евро]]*Таблица132[[#This Row],[ЗАКАЗ, шт (кратно 96)]],0))</f>
        <v>0</v>
      </c>
      <c r="J202" s="110" t="s">
        <v>1744</v>
      </c>
      <c r="K202" s="35"/>
      <c r="L202" s="35"/>
    </row>
    <row r="203" spans="2:12" ht="15.6" hidden="1" x14ac:dyDescent="0.3">
      <c r="B203" s="77"/>
      <c r="C203" s="78"/>
      <c r="D203" s="65" t="s">
        <v>1169</v>
      </c>
      <c r="E203" s="65" t="s">
        <v>1170</v>
      </c>
      <c r="F203" s="65"/>
      <c r="G203" s="68">
        <v>0</v>
      </c>
      <c r="H203" s="65"/>
      <c r="I203" s="82">
        <f>IF($J$32="Наличными",F203*H203,IF( $J$32="На р/с",Таблица132[[#This Row],[Цена при оплате на р/с, Евро]]*Таблица132[[#This Row],[ЗАКАЗ, шт (кратно 96)]],0))</f>
        <v>0</v>
      </c>
      <c r="J203" s="70" t="s">
        <v>1744</v>
      </c>
      <c r="K203" s="35"/>
      <c r="L203" s="35"/>
    </row>
    <row r="204" spans="2:12" ht="15.6" hidden="1" x14ac:dyDescent="0.3">
      <c r="B204" s="77"/>
      <c r="C204" s="78"/>
      <c r="D204" s="65" t="s">
        <v>1171</v>
      </c>
      <c r="E204" s="65" t="s">
        <v>1172</v>
      </c>
      <c r="F204" s="65"/>
      <c r="G204" s="68">
        <v>0</v>
      </c>
      <c r="H204" s="65"/>
      <c r="I204" s="82">
        <f>IF($J$32="Наличными",F204*H204,IF( $J$32="На р/с",Таблица132[[#This Row],[Цена при оплате на р/с, Евро]]*Таблица132[[#This Row],[ЗАКАЗ, шт (кратно 96)]],0))</f>
        <v>0</v>
      </c>
      <c r="J204" s="70" t="s">
        <v>1744</v>
      </c>
      <c r="K204" s="35"/>
      <c r="L204" s="35"/>
    </row>
    <row r="205" spans="2:12" ht="15.6" hidden="1" x14ac:dyDescent="0.3">
      <c r="B205" s="77"/>
      <c r="C205" s="78"/>
      <c r="D205" s="65" t="s">
        <v>807</v>
      </c>
      <c r="E205" s="65" t="s">
        <v>808</v>
      </c>
      <c r="F205" s="65"/>
      <c r="G205" s="67">
        <v>0</v>
      </c>
      <c r="H205" s="66"/>
      <c r="I205" s="82">
        <f>IF($J$32="Наличными",F205*H205,IF( $J$32="На р/с",Таблица132[[#This Row],[Цена при оплате на р/с, Евро]]*Таблица132[[#This Row],[ЗАКАЗ, шт (кратно 96)]],0))</f>
        <v>0</v>
      </c>
      <c r="J205" s="70" t="s">
        <v>1744</v>
      </c>
      <c r="K205" s="35"/>
      <c r="L205" s="35"/>
    </row>
    <row r="206" spans="2:12" ht="15.6" hidden="1" x14ac:dyDescent="0.3">
      <c r="B206" s="77"/>
      <c r="C206" s="78"/>
      <c r="D206" s="65" t="s">
        <v>1173</v>
      </c>
      <c r="E206" s="65" t="s">
        <v>1174</v>
      </c>
      <c r="F206" s="65"/>
      <c r="G206" s="67">
        <v>0</v>
      </c>
      <c r="H206" s="66"/>
      <c r="I206" s="82">
        <f>IF($J$32="Наличными",F206*H206,IF( $J$32="На р/с",Таблица132[[#This Row],[Цена при оплате на р/с, Евро]]*Таблица132[[#This Row],[ЗАКАЗ, шт (кратно 96)]],0))</f>
        <v>0</v>
      </c>
      <c r="J206" s="70" t="s">
        <v>1744</v>
      </c>
      <c r="K206" s="35"/>
      <c r="L206" s="35"/>
    </row>
    <row r="207" spans="2:12" ht="15.6" hidden="1" x14ac:dyDescent="0.3">
      <c r="B207" s="77"/>
      <c r="C207" s="78"/>
      <c r="D207" s="65" t="s">
        <v>1583</v>
      </c>
      <c r="E207" s="65" t="s">
        <v>1584</v>
      </c>
      <c r="F207" s="65"/>
      <c r="G207" s="68">
        <v>0</v>
      </c>
      <c r="H207" s="65"/>
      <c r="I207" s="82">
        <f>IF($J$32="Наличными",F207*H207,IF( $J$32="На р/с",Таблица132[[#This Row],[Цена при оплате на р/с, Евро]]*Таблица132[[#This Row],[ЗАКАЗ, шт (кратно 96)]],0))</f>
        <v>0</v>
      </c>
      <c r="J207" s="70" t="s">
        <v>1744</v>
      </c>
      <c r="K207" s="35"/>
      <c r="L207" s="35"/>
    </row>
    <row r="208" spans="2:12" ht="15.6" hidden="1" x14ac:dyDescent="0.3">
      <c r="B208" s="77"/>
      <c r="C208" s="78"/>
      <c r="D208" s="65" t="s">
        <v>1534</v>
      </c>
      <c r="E208" s="65" t="s">
        <v>1535</v>
      </c>
      <c r="F208" s="65"/>
      <c r="G208" s="68">
        <v>0</v>
      </c>
      <c r="H208" s="65"/>
      <c r="I208" s="82">
        <f>IF($J$32="Наличными",F208*H208,IF( $J$32="На р/с",Таблица132[[#This Row],[Цена при оплате на р/с, Евро]]*Таблица132[[#This Row],[ЗАКАЗ, шт (кратно 96)]],0))</f>
        <v>0</v>
      </c>
      <c r="J208" s="70" t="s">
        <v>1744</v>
      </c>
      <c r="K208" s="35"/>
      <c r="L208" s="35"/>
    </row>
    <row r="209" spans="2:12" ht="15.6" hidden="1" x14ac:dyDescent="0.3">
      <c r="B209" s="77"/>
      <c r="C209" s="78"/>
      <c r="D209" s="99" t="s">
        <v>1069</v>
      </c>
      <c r="E209" s="99" t="s">
        <v>1052</v>
      </c>
      <c r="F209" s="99"/>
      <c r="G209" s="102">
        <v>0</v>
      </c>
      <c r="H209" s="103"/>
      <c r="I209" s="82">
        <f>IF($J$32="Наличными",F209*H209,IF( $J$32="На р/с",Таблица132[[#This Row],[Цена при оплате на р/с, Евро]]*Таблица132[[#This Row],[ЗАКАЗ, шт (кратно 96)]],0))</f>
        <v>0</v>
      </c>
      <c r="J209" s="101" t="s">
        <v>1744</v>
      </c>
      <c r="K209" s="35"/>
      <c r="L209" s="35"/>
    </row>
    <row r="210" spans="2:12" ht="15.6" x14ac:dyDescent="0.3">
      <c r="B210" s="77"/>
      <c r="C210" s="78"/>
      <c r="D210" s="81" t="s">
        <v>215</v>
      </c>
      <c r="E210" s="81" t="s">
        <v>216</v>
      </c>
      <c r="F210" s="157">
        <v>1.26</v>
      </c>
      <c r="G210" s="157">
        <v>1.3548387096774193</v>
      </c>
      <c r="H210" s="114"/>
      <c r="I210" s="82">
        <f>IF($J$32="Наличными",F210*H210,IF( $J$32="На р/с",Таблица132[[#This Row],[Цена при оплате на р/с, Евро]]*Таблица132[[#This Row],[ЗАКАЗ, шт (кратно 96)]],0))</f>
        <v>0</v>
      </c>
      <c r="J210" s="115"/>
      <c r="K210" s="35"/>
      <c r="L210" s="35"/>
    </row>
    <row r="211" spans="2:12" ht="15.6" x14ac:dyDescent="0.3">
      <c r="B211" s="77"/>
      <c r="C211" s="78"/>
      <c r="D211" s="81" t="s">
        <v>681</v>
      </c>
      <c r="E211" s="81" t="s">
        <v>682</v>
      </c>
      <c r="F211" s="157">
        <v>1.1100000000000001</v>
      </c>
      <c r="G211" s="157">
        <v>1.1935483870967742</v>
      </c>
      <c r="H211" s="114"/>
      <c r="I211" s="82">
        <f>IF($J$32="Наличными",F211*H211,IF( $J$32="На р/с",Таблица132[[#This Row],[Цена при оплате на р/с, Евро]]*Таблица132[[#This Row],[ЗАКАЗ, шт (кратно 96)]],0))</f>
        <v>0</v>
      </c>
      <c r="J211" s="115"/>
      <c r="K211" s="35"/>
      <c r="L211" s="35"/>
    </row>
    <row r="212" spans="2:12" ht="15.6" x14ac:dyDescent="0.3">
      <c r="B212" s="77"/>
      <c r="C212" s="78"/>
      <c r="D212" s="81" t="s">
        <v>1175</v>
      </c>
      <c r="E212" s="81" t="s">
        <v>1176</v>
      </c>
      <c r="F212" s="157">
        <v>1.1499999999999999</v>
      </c>
      <c r="G212" s="157">
        <v>1.236559139784946</v>
      </c>
      <c r="H212" s="114"/>
      <c r="I212" s="82">
        <f>IF($J$32="Наличными",F212*H212,IF( $J$32="На р/с",Таблица132[[#This Row],[Цена при оплате на р/с, Евро]]*Таблица132[[#This Row],[ЗАКАЗ, шт (кратно 96)]],0))</f>
        <v>0</v>
      </c>
      <c r="J212" s="115"/>
      <c r="K212" s="35"/>
      <c r="L212" s="35"/>
    </row>
    <row r="213" spans="2:12" ht="15.6" hidden="1" x14ac:dyDescent="0.3">
      <c r="B213" s="77"/>
      <c r="C213" s="78"/>
      <c r="D213" s="107" t="s">
        <v>217</v>
      </c>
      <c r="E213" s="107" t="s">
        <v>218</v>
      </c>
      <c r="F213" s="107"/>
      <c r="G213" s="108">
        <v>0</v>
      </c>
      <c r="H213" s="109"/>
      <c r="I213" s="82">
        <f>IF($J$32="Наличными",F213*H213,IF( $J$32="На р/с",Таблица132[[#This Row],[Цена при оплате на р/с, Евро]]*Таблица132[[#This Row],[ЗАКАЗ, шт (кратно 96)]],0))</f>
        <v>0</v>
      </c>
      <c r="J213" s="110" t="s">
        <v>1744</v>
      </c>
      <c r="K213" s="35"/>
      <c r="L213" s="35"/>
    </row>
    <row r="214" spans="2:12" ht="15.6" hidden="1" x14ac:dyDescent="0.3">
      <c r="B214" s="77"/>
      <c r="C214" s="78"/>
      <c r="D214" s="99" t="s">
        <v>1070</v>
      </c>
      <c r="E214" s="99" t="s">
        <v>1053</v>
      </c>
      <c r="F214" s="99"/>
      <c r="G214" s="102">
        <v>0</v>
      </c>
      <c r="H214" s="103"/>
      <c r="I214" s="82">
        <f>IF($J$32="Наличными",F214*H214,IF( $J$32="На р/с",Таблица132[[#This Row],[Цена при оплате на р/с, Евро]]*Таблица132[[#This Row],[ЗАКАЗ, шт (кратно 96)]],0))</f>
        <v>0</v>
      </c>
      <c r="J214" s="101" t="s">
        <v>1744</v>
      </c>
      <c r="K214" s="35"/>
      <c r="L214" s="35"/>
    </row>
    <row r="215" spans="2:12" ht="15.6" x14ac:dyDescent="0.3">
      <c r="B215" s="77"/>
      <c r="C215" s="78"/>
      <c r="D215" s="81" t="s">
        <v>683</v>
      </c>
      <c r="E215" s="81" t="s">
        <v>684</v>
      </c>
      <c r="F215" s="157">
        <v>1.1499999999999999</v>
      </c>
      <c r="G215" s="157">
        <v>1.236559139784946</v>
      </c>
      <c r="H215" s="114"/>
      <c r="I215" s="82">
        <f>IF($J$32="Наличными",F215*H215,IF( $J$32="На р/с",Таблица132[[#This Row],[Цена при оплате на р/с, Евро]]*Таблица132[[#This Row],[ЗАКАЗ, шт (кратно 96)]],0))</f>
        <v>0</v>
      </c>
      <c r="J215" s="115"/>
      <c r="K215" s="35"/>
      <c r="L215" s="35"/>
    </row>
    <row r="216" spans="2:12" ht="15.6" x14ac:dyDescent="0.3">
      <c r="B216" s="77"/>
      <c r="C216" s="78"/>
      <c r="D216" s="81" t="s">
        <v>1177</v>
      </c>
      <c r="E216" s="81" t="s">
        <v>1178</v>
      </c>
      <c r="F216" s="157">
        <v>1.1499999999999999</v>
      </c>
      <c r="G216" s="157">
        <v>1.236559139784946</v>
      </c>
      <c r="H216" s="114"/>
      <c r="I216" s="82">
        <f>IF($J$32="Наличными",F216*H216,IF( $J$32="На р/с",Таблица132[[#This Row],[Цена при оплате на р/с, Евро]]*Таблица132[[#This Row],[ЗАКАЗ, шт (кратно 96)]],0))</f>
        <v>0</v>
      </c>
      <c r="J216" s="115"/>
      <c r="K216" s="35"/>
      <c r="L216" s="35"/>
    </row>
    <row r="217" spans="2:12" ht="15.6" x14ac:dyDescent="0.3">
      <c r="B217" s="77"/>
      <c r="C217" s="78"/>
      <c r="D217" s="81" t="s">
        <v>685</v>
      </c>
      <c r="E217" s="81" t="s">
        <v>686</v>
      </c>
      <c r="F217" s="157">
        <v>1.1499999999999999</v>
      </c>
      <c r="G217" s="157">
        <v>1.236559139784946</v>
      </c>
      <c r="H217" s="114"/>
      <c r="I217" s="82">
        <f>IF($J$32="Наличными",F217*H217,IF( $J$32="На р/с",Таблица132[[#This Row],[Цена при оплате на р/с, Евро]]*Таблица132[[#This Row],[ЗАКАЗ, шт (кратно 96)]],0))</f>
        <v>0</v>
      </c>
      <c r="J217" s="115"/>
      <c r="K217" s="35"/>
      <c r="L217" s="35"/>
    </row>
    <row r="218" spans="2:12" ht="15.6" x14ac:dyDescent="0.3">
      <c r="B218" s="77"/>
      <c r="C218" s="78"/>
      <c r="D218" s="81" t="s">
        <v>1585</v>
      </c>
      <c r="E218" s="81" t="s">
        <v>1586</v>
      </c>
      <c r="F218" s="157">
        <v>1.1499999999999999</v>
      </c>
      <c r="G218" s="157">
        <v>1.236559139784946</v>
      </c>
      <c r="H218" s="114"/>
      <c r="I218" s="82">
        <f>IF($J$32="Наличными",F218*H218,IF( $J$32="На р/с",Таблица132[[#This Row],[Цена при оплате на р/с, Евро]]*Таблица132[[#This Row],[ЗАКАЗ, шт (кратно 96)]],0))</f>
        <v>0</v>
      </c>
      <c r="J218" s="115"/>
      <c r="K218" s="35"/>
      <c r="L218" s="35"/>
    </row>
    <row r="219" spans="2:12" ht="15.6" hidden="1" x14ac:dyDescent="0.3">
      <c r="B219" s="77"/>
      <c r="C219" s="78"/>
      <c r="D219" s="104" t="s">
        <v>1071</v>
      </c>
      <c r="E219" s="104" t="s">
        <v>1641</v>
      </c>
      <c r="F219" s="104"/>
      <c r="G219" s="112">
        <v>0</v>
      </c>
      <c r="H219" s="113"/>
      <c r="I219" s="82">
        <f>IF($J$32="Наличными",F219*H219,IF( $J$32="На р/с",Таблица132[[#This Row],[Цена при оплате на р/с, Евро]]*Таблица132[[#This Row],[ЗАКАЗ, шт (кратно 96)]],0))</f>
        <v>0</v>
      </c>
      <c r="J219" s="106" t="s">
        <v>1744</v>
      </c>
      <c r="K219" s="35"/>
      <c r="L219" s="35"/>
    </row>
    <row r="220" spans="2:12" ht="15.6" x14ac:dyDescent="0.3">
      <c r="B220" s="77"/>
      <c r="C220" s="78"/>
      <c r="D220" s="81" t="s">
        <v>1552</v>
      </c>
      <c r="E220" s="81" t="s">
        <v>1642</v>
      </c>
      <c r="F220" s="157">
        <v>1.1499999999999999</v>
      </c>
      <c r="G220" s="157">
        <v>1.236559139784946</v>
      </c>
      <c r="H220" s="114"/>
      <c r="I220" s="82">
        <f>IF($J$32="Наличными",F220*H220,IF( $J$32="На р/с",Таблица132[[#This Row],[Цена при оплате на р/с, Евро]]*Таблица132[[#This Row],[ЗАКАЗ, шт (кратно 96)]],0))</f>
        <v>0</v>
      </c>
      <c r="J220" s="115"/>
      <c r="K220" s="35"/>
      <c r="L220" s="35"/>
    </row>
    <row r="221" spans="2:12" ht="15.6" hidden="1" x14ac:dyDescent="0.3">
      <c r="B221" s="77"/>
      <c r="C221" s="78"/>
      <c r="D221" s="107" t="s">
        <v>1516</v>
      </c>
      <c r="E221" s="107" t="s">
        <v>1517</v>
      </c>
      <c r="F221" s="107"/>
      <c r="G221" s="108">
        <v>0</v>
      </c>
      <c r="H221" s="109"/>
      <c r="I221" s="82">
        <f>IF($J$32="Наличными",F221*H221,IF( $J$32="На р/с",Таблица132[[#This Row],[Цена при оплате на р/с, Евро]]*Таблица132[[#This Row],[ЗАКАЗ, шт (кратно 96)]],0))</f>
        <v>0</v>
      </c>
      <c r="J221" s="110" t="s">
        <v>1744</v>
      </c>
      <c r="K221" s="35"/>
      <c r="L221" s="35"/>
    </row>
    <row r="222" spans="2:12" ht="15.6" hidden="1" x14ac:dyDescent="0.3">
      <c r="B222" s="77"/>
      <c r="C222" s="78"/>
      <c r="D222" s="65" t="s">
        <v>1616</v>
      </c>
      <c r="E222" s="65" t="s">
        <v>1660</v>
      </c>
      <c r="F222" s="65"/>
      <c r="G222" s="68">
        <v>0</v>
      </c>
      <c r="H222" s="65"/>
      <c r="I222" s="82">
        <f>IF($J$32="Наличными",F222*H222,IF( $J$32="На р/с",Таблица132[[#This Row],[Цена при оплате на р/с, Евро]]*Таблица132[[#This Row],[ЗАКАЗ, шт (кратно 96)]],0))</f>
        <v>0</v>
      </c>
      <c r="J222" s="70" t="s">
        <v>1744</v>
      </c>
      <c r="K222" s="35"/>
      <c r="L222" s="35"/>
    </row>
    <row r="223" spans="2:12" ht="15.6" hidden="1" x14ac:dyDescent="0.3">
      <c r="B223" s="77"/>
      <c r="C223" s="78"/>
      <c r="D223" s="99" t="s">
        <v>687</v>
      </c>
      <c r="E223" s="99" t="s">
        <v>688</v>
      </c>
      <c r="F223" s="99"/>
      <c r="G223" s="100">
        <v>0</v>
      </c>
      <c r="H223" s="99"/>
      <c r="I223" s="82">
        <f>IF($J$32="Наличными",F223*H223,IF( $J$32="На р/с",Таблица132[[#This Row],[Цена при оплате на р/с, Евро]]*Таблица132[[#This Row],[ЗАКАЗ, шт (кратно 96)]],0))</f>
        <v>0</v>
      </c>
      <c r="J223" s="101" t="s">
        <v>1744</v>
      </c>
      <c r="K223" s="35"/>
      <c r="L223" s="35"/>
    </row>
    <row r="224" spans="2:12" ht="15.6" x14ac:dyDescent="0.3">
      <c r="B224" s="77"/>
      <c r="C224" s="78"/>
      <c r="D224" s="81" t="s">
        <v>689</v>
      </c>
      <c r="E224" s="81" t="s">
        <v>690</v>
      </c>
      <c r="F224" s="157">
        <v>1.34</v>
      </c>
      <c r="G224" s="157">
        <v>1.4408602150537635</v>
      </c>
      <c r="H224" s="114"/>
      <c r="I224" s="82">
        <f>IF($J$32="Наличными",F224*H224,IF( $J$32="На р/с",Таблица132[[#This Row],[Цена при оплате на р/с, Евро]]*Таблица132[[#This Row],[ЗАКАЗ, шт (кратно 96)]],0))</f>
        <v>0</v>
      </c>
      <c r="J224" s="115"/>
      <c r="K224" s="35"/>
      <c r="L224" s="35"/>
    </row>
    <row r="225" spans="2:12" ht="15.6" x14ac:dyDescent="0.3">
      <c r="B225" s="77"/>
      <c r="C225" s="78"/>
      <c r="D225" s="81" t="s">
        <v>691</v>
      </c>
      <c r="E225" s="81" t="s">
        <v>692</v>
      </c>
      <c r="F225" s="157">
        <v>1.26</v>
      </c>
      <c r="G225" s="157">
        <v>1.3548387096774193</v>
      </c>
      <c r="H225" s="114"/>
      <c r="I225" s="82">
        <f>IF($J$32="Наличными",F225*H225,IF( $J$32="На р/с",Таблица132[[#This Row],[Цена при оплате на р/с, Евро]]*Таблица132[[#This Row],[ЗАКАЗ, шт (кратно 96)]],0))</f>
        <v>0</v>
      </c>
      <c r="J225" s="115"/>
      <c r="K225" s="35"/>
      <c r="L225" s="35"/>
    </row>
    <row r="226" spans="2:12" ht="15.6" x14ac:dyDescent="0.3">
      <c r="B226" s="77"/>
      <c r="C226" s="78"/>
      <c r="D226" s="81" t="s">
        <v>679</v>
      </c>
      <c r="E226" s="81" t="s">
        <v>680</v>
      </c>
      <c r="F226" s="157">
        <v>0.92</v>
      </c>
      <c r="G226" s="157">
        <v>0.989247311827957</v>
      </c>
      <c r="H226" s="114"/>
      <c r="I226" s="82">
        <f>IF($J$32="Наличными",F226*H226,IF( $J$32="На р/с",Таблица132[[#This Row],[Цена при оплате на р/с, Евро]]*Таблица132[[#This Row],[ЗАКАЗ, шт (кратно 96)]],0))</f>
        <v>0</v>
      </c>
      <c r="J226" s="115"/>
      <c r="K226" s="35"/>
      <c r="L226" s="35"/>
    </row>
    <row r="227" spans="2:12" ht="15.6" hidden="1" x14ac:dyDescent="0.3">
      <c r="B227" s="77"/>
      <c r="C227" s="78"/>
      <c r="D227" s="107" t="s">
        <v>1179</v>
      </c>
      <c r="E227" s="107" t="s">
        <v>1180</v>
      </c>
      <c r="F227" s="107"/>
      <c r="G227" s="111">
        <v>0</v>
      </c>
      <c r="H227" s="107"/>
      <c r="I227" s="82">
        <f>IF($J$32="Наличными",F227*H227,IF( $J$32="На р/с",Таблица132[[#This Row],[Цена при оплате на р/с, Евро]]*Таблица132[[#This Row],[ЗАКАЗ, шт (кратно 96)]],0))</f>
        <v>0</v>
      </c>
      <c r="J227" s="110" t="s">
        <v>1744</v>
      </c>
      <c r="K227" s="35"/>
      <c r="L227" s="35"/>
    </row>
    <row r="228" spans="2:12" ht="15.6" hidden="1" x14ac:dyDescent="0.3">
      <c r="B228" s="77"/>
      <c r="C228" s="78"/>
      <c r="D228" s="99" t="s">
        <v>1610</v>
      </c>
      <c r="E228" s="99" t="s">
        <v>1611</v>
      </c>
      <c r="F228" s="99"/>
      <c r="G228" s="100">
        <v>0</v>
      </c>
      <c r="H228" s="99"/>
      <c r="I228" s="82">
        <f>IF($J$32="Наличными",F228*H228,IF( $J$32="На р/с",Таблица132[[#This Row],[Цена при оплате на р/с, Евро]]*Таблица132[[#This Row],[ЗАКАЗ, шт (кратно 96)]],0))</f>
        <v>0</v>
      </c>
      <c r="J228" s="101" t="s">
        <v>1744</v>
      </c>
      <c r="K228" s="35"/>
      <c r="L228" s="35"/>
    </row>
    <row r="229" spans="2:12" ht="15.6" x14ac:dyDescent="0.3">
      <c r="B229" s="77"/>
      <c r="C229" s="78"/>
      <c r="D229" s="81" t="s">
        <v>910</v>
      </c>
      <c r="E229" s="81" t="s">
        <v>911</v>
      </c>
      <c r="F229" s="157">
        <v>1.5</v>
      </c>
      <c r="G229" s="157">
        <v>1.6129032258064515</v>
      </c>
      <c r="H229" s="114"/>
      <c r="I229" s="82">
        <f>IF($J$32="Наличными",F229*H229,IF( $J$32="На р/с",Таблица132[[#This Row],[Цена при оплате на р/с, Евро]]*Таблица132[[#This Row],[ЗАКАЗ, шт (кратно 96)]],0))</f>
        <v>0</v>
      </c>
      <c r="J229" s="115"/>
      <c r="K229" s="35"/>
      <c r="L229" s="35"/>
    </row>
    <row r="230" spans="2:12" ht="15.6" x14ac:dyDescent="0.3">
      <c r="B230" s="77"/>
      <c r="C230" s="78"/>
      <c r="D230" s="81" t="s">
        <v>912</v>
      </c>
      <c r="E230" s="81" t="s">
        <v>913</v>
      </c>
      <c r="F230" s="157">
        <v>1.5</v>
      </c>
      <c r="G230" s="157">
        <v>1.6129032258064515</v>
      </c>
      <c r="H230" s="114"/>
      <c r="I230" s="82">
        <f>IF($J$32="Наличными",F230*H230,IF( $J$32="На р/с",Таблица132[[#This Row],[Цена при оплате на р/с, Евро]]*Таблица132[[#This Row],[ЗАКАЗ, шт (кратно 96)]],0))</f>
        <v>0</v>
      </c>
      <c r="J230" s="115"/>
      <c r="K230" s="35"/>
      <c r="L230" s="35"/>
    </row>
    <row r="231" spans="2:12" ht="15.6" x14ac:dyDescent="0.3">
      <c r="B231" s="77"/>
      <c r="C231" s="78"/>
      <c r="D231" s="81" t="s">
        <v>219</v>
      </c>
      <c r="E231" s="81" t="s">
        <v>220</v>
      </c>
      <c r="F231" s="157">
        <v>1.5</v>
      </c>
      <c r="G231" s="157">
        <v>1.6129032258064515</v>
      </c>
      <c r="H231" s="114"/>
      <c r="I231" s="82">
        <f>IF($J$32="Наличными",F231*H231,IF( $J$32="На р/с",Таблица132[[#This Row],[Цена при оплате на р/с, Евро]]*Таблица132[[#This Row],[ЗАКАЗ, шт (кратно 96)]],0))</f>
        <v>0</v>
      </c>
      <c r="J231" s="115"/>
      <c r="K231" s="35"/>
      <c r="L231" s="35"/>
    </row>
    <row r="232" spans="2:12" ht="15.6" hidden="1" x14ac:dyDescent="0.3">
      <c r="B232" s="77"/>
      <c r="C232" s="78"/>
      <c r="D232" s="104" t="s">
        <v>221</v>
      </c>
      <c r="E232" s="104" t="s">
        <v>222</v>
      </c>
      <c r="F232" s="104"/>
      <c r="G232" s="105">
        <v>0</v>
      </c>
      <c r="H232" s="104"/>
      <c r="I232" s="82">
        <f>IF($J$32="Наличными",F232*H232,IF( $J$32="На р/с",Таблица132[[#This Row],[Цена при оплате на р/с, Евро]]*Таблица132[[#This Row],[ЗАКАЗ, шт (кратно 96)]],0))</f>
        <v>0</v>
      </c>
      <c r="J232" s="106" t="s">
        <v>1744</v>
      </c>
      <c r="K232" s="35"/>
      <c r="L232" s="35"/>
    </row>
    <row r="233" spans="2:12" ht="15.6" x14ac:dyDescent="0.3">
      <c r="B233" s="77"/>
      <c r="C233" s="78"/>
      <c r="D233" s="81" t="s">
        <v>914</v>
      </c>
      <c r="E233" s="81" t="s">
        <v>915</v>
      </c>
      <c r="F233" s="157">
        <v>1.5</v>
      </c>
      <c r="G233" s="157">
        <v>1.6129032258064515</v>
      </c>
      <c r="H233" s="114"/>
      <c r="I233" s="82">
        <f>IF($J$32="Наличными",F233*H233,IF( $J$32="На р/с",Таблица132[[#This Row],[Цена при оплате на р/с, Евро]]*Таблица132[[#This Row],[ЗАКАЗ, шт (кратно 96)]],0))</f>
        <v>0</v>
      </c>
      <c r="J233" s="115"/>
      <c r="K233" s="35"/>
      <c r="L233" s="35"/>
    </row>
    <row r="234" spans="2:12" ht="15.6" x14ac:dyDescent="0.3">
      <c r="B234" s="77"/>
      <c r="C234" s="78"/>
      <c r="D234" s="81" t="s">
        <v>223</v>
      </c>
      <c r="E234" s="81" t="s">
        <v>224</v>
      </c>
      <c r="F234" s="157">
        <v>1.5</v>
      </c>
      <c r="G234" s="157">
        <v>1.6129032258064515</v>
      </c>
      <c r="H234" s="114"/>
      <c r="I234" s="82">
        <f>IF($J$32="Наличными",F234*H234,IF( $J$32="На р/с",Таблица132[[#This Row],[Цена при оплате на р/с, Евро]]*Таблица132[[#This Row],[ЗАКАЗ, шт (кратно 96)]],0))</f>
        <v>0</v>
      </c>
      <c r="J234" s="115"/>
      <c r="K234" s="35"/>
      <c r="L234" s="35"/>
    </row>
    <row r="235" spans="2:12" ht="15.6" x14ac:dyDescent="0.3">
      <c r="B235" s="77"/>
      <c r="C235" s="78"/>
      <c r="D235" s="81" t="s">
        <v>1009</v>
      </c>
      <c r="E235" s="81" t="s">
        <v>1010</v>
      </c>
      <c r="F235" s="157">
        <v>1.5</v>
      </c>
      <c r="G235" s="157">
        <v>1.6129032258064515</v>
      </c>
      <c r="H235" s="114"/>
      <c r="I235" s="82">
        <f>IF($J$32="Наличными",F235*H235,IF( $J$32="На р/с",Таблица132[[#This Row],[Цена при оплате на р/с, Евро]]*Таблица132[[#This Row],[ЗАКАЗ, шт (кратно 96)]],0))</f>
        <v>0</v>
      </c>
      <c r="J235" s="115"/>
      <c r="K235" s="35"/>
      <c r="L235" s="35"/>
    </row>
    <row r="236" spans="2:12" ht="15.6" x14ac:dyDescent="0.3">
      <c r="B236" s="77"/>
      <c r="C236" s="78"/>
      <c r="D236" s="81" t="s">
        <v>916</v>
      </c>
      <c r="E236" s="81" t="s">
        <v>917</v>
      </c>
      <c r="F236" s="157">
        <v>1.5</v>
      </c>
      <c r="G236" s="157">
        <v>1.6129032258064515</v>
      </c>
      <c r="H236" s="114"/>
      <c r="I236" s="82">
        <f>IF($J$32="Наличными",F236*H236,IF( $J$32="На р/с",Таблица132[[#This Row],[Цена при оплате на р/с, Евро]]*Таблица132[[#This Row],[ЗАКАЗ, шт (кратно 96)]],0))</f>
        <v>0</v>
      </c>
      <c r="J236" s="115"/>
      <c r="K236" s="35"/>
      <c r="L236" s="35"/>
    </row>
    <row r="237" spans="2:12" ht="15.6" hidden="1" x14ac:dyDescent="0.3">
      <c r="B237" s="77"/>
      <c r="C237" s="78"/>
      <c r="D237" s="104" t="s">
        <v>225</v>
      </c>
      <c r="E237" s="104" t="s">
        <v>226</v>
      </c>
      <c r="F237" s="104"/>
      <c r="G237" s="112">
        <v>0</v>
      </c>
      <c r="H237" s="113"/>
      <c r="I237" s="82">
        <f>IF($J$32="Наличными",F237*H237,IF( $J$32="На р/с",Таблица132[[#This Row],[Цена при оплате на р/с, Евро]]*Таблица132[[#This Row],[ЗАКАЗ, шт (кратно 96)]],0))</f>
        <v>0</v>
      </c>
      <c r="J237" s="106" t="s">
        <v>1744</v>
      </c>
      <c r="K237" s="35"/>
      <c r="L237" s="35"/>
    </row>
    <row r="238" spans="2:12" ht="15.6" x14ac:dyDescent="0.3">
      <c r="B238" s="77"/>
      <c r="C238" s="78"/>
      <c r="D238" s="81" t="s">
        <v>1181</v>
      </c>
      <c r="E238" s="81" t="s">
        <v>1182</v>
      </c>
      <c r="F238" s="157">
        <v>1.31</v>
      </c>
      <c r="G238" s="157">
        <v>1.4086021505376345</v>
      </c>
      <c r="H238" s="114"/>
      <c r="I238" s="82">
        <f>IF($J$32="Наличными",F238*H238,IF( $J$32="На р/с",Таблица132[[#This Row],[Цена при оплате на р/с, Евро]]*Таблица132[[#This Row],[ЗАКАЗ, шт (кратно 96)]],0))</f>
        <v>0</v>
      </c>
      <c r="J238" s="115"/>
      <c r="K238" s="35"/>
      <c r="L238" s="35"/>
    </row>
    <row r="239" spans="2:12" ht="15.6" x14ac:dyDescent="0.3">
      <c r="B239" s="77"/>
      <c r="C239" s="78"/>
      <c r="D239" s="81" t="s">
        <v>1183</v>
      </c>
      <c r="E239" s="81" t="s">
        <v>1184</v>
      </c>
      <c r="F239" s="157">
        <v>1.28</v>
      </c>
      <c r="G239" s="157">
        <v>1.3763440860215053</v>
      </c>
      <c r="H239" s="114"/>
      <c r="I239" s="82">
        <f>IF($J$32="Наличными",F239*H239,IF( $J$32="На р/с",Таблица132[[#This Row],[Цена при оплате на р/с, Евро]]*Таблица132[[#This Row],[ЗАКАЗ, шт (кратно 96)]],0))</f>
        <v>0</v>
      </c>
      <c r="J239" s="115"/>
      <c r="K239" s="35"/>
      <c r="L239" s="35"/>
    </row>
    <row r="240" spans="2:12" ht="15.6" x14ac:dyDescent="0.3">
      <c r="B240" s="77"/>
      <c r="C240" s="78"/>
      <c r="D240" s="81" t="s">
        <v>227</v>
      </c>
      <c r="E240" s="81" t="s">
        <v>2</v>
      </c>
      <c r="F240" s="157">
        <v>1.26</v>
      </c>
      <c r="G240" s="157">
        <v>1.3548387096774193</v>
      </c>
      <c r="H240" s="114"/>
      <c r="I240" s="82">
        <f>IF($J$32="Наличными",F240*H240,IF( $J$32="На р/с",Таблица132[[#This Row],[Цена при оплате на р/с, Евро]]*Таблица132[[#This Row],[ЗАКАЗ, шт (кратно 96)]],0))</f>
        <v>0</v>
      </c>
      <c r="J240" s="115"/>
      <c r="K240" s="35"/>
      <c r="L240" s="35"/>
    </row>
    <row r="241" spans="2:12" ht="15.6" x14ac:dyDescent="0.3">
      <c r="B241" s="77"/>
      <c r="C241" s="78"/>
      <c r="D241" s="81" t="s">
        <v>228</v>
      </c>
      <c r="E241" s="81" t="s">
        <v>229</v>
      </c>
      <c r="F241" s="157">
        <v>1.02</v>
      </c>
      <c r="G241" s="157">
        <v>1.096774193548387</v>
      </c>
      <c r="H241" s="114"/>
      <c r="I241" s="82">
        <f>IF($J$32="Наличными",F241*H241,IF( $J$32="На р/с",Таблица132[[#This Row],[Цена при оплате на р/с, Евро]]*Таблица132[[#This Row],[ЗАКАЗ, шт (кратно 96)]],0))</f>
        <v>0</v>
      </c>
      <c r="J241" s="115"/>
      <c r="K241" s="35"/>
      <c r="L241" s="35"/>
    </row>
    <row r="242" spans="2:12" ht="15.6" x14ac:dyDescent="0.3">
      <c r="B242" s="77"/>
      <c r="C242" s="78"/>
      <c r="D242" s="81" t="s">
        <v>941</v>
      </c>
      <c r="E242" s="81" t="s">
        <v>942</v>
      </c>
      <c r="F242" s="157">
        <v>1.02</v>
      </c>
      <c r="G242" s="157">
        <v>1.096774193548387</v>
      </c>
      <c r="H242" s="114"/>
      <c r="I242" s="82">
        <f>IF($J$32="Наличными",F242*H242,IF( $J$32="На р/с",Таблица132[[#This Row],[Цена при оплате на р/с, Евро]]*Таблица132[[#This Row],[ЗАКАЗ, шт (кратно 96)]],0))</f>
        <v>0</v>
      </c>
      <c r="J242" s="115"/>
      <c r="K242" s="35"/>
      <c r="L242" s="35"/>
    </row>
    <row r="243" spans="2:12" ht="15.6" hidden="1" x14ac:dyDescent="0.3">
      <c r="B243" s="77"/>
      <c r="C243" s="78"/>
      <c r="D243" s="104" t="s">
        <v>1185</v>
      </c>
      <c r="E243" s="104" t="s">
        <v>1186</v>
      </c>
      <c r="F243" s="104"/>
      <c r="G243" s="105">
        <v>0</v>
      </c>
      <c r="H243" s="104"/>
      <c r="I243" s="82">
        <f>IF($J$32="Наличными",F243*H243,IF( $J$32="На р/с",Таблица132[[#This Row],[Цена при оплате на р/с, Евро]]*Таблица132[[#This Row],[ЗАКАЗ, шт (кратно 96)]],0))</f>
        <v>0</v>
      </c>
      <c r="J243" s="106" t="s">
        <v>1744</v>
      </c>
      <c r="K243" s="35"/>
      <c r="L243" s="35"/>
    </row>
    <row r="244" spans="2:12" ht="15.6" x14ac:dyDescent="0.3">
      <c r="B244" s="77"/>
      <c r="C244" s="78"/>
      <c r="D244" s="81" t="s">
        <v>230</v>
      </c>
      <c r="E244" s="81" t="s">
        <v>231</v>
      </c>
      <c r="F244" s="157">
        <v>1.94</v>
      </c>
      <c r="G244" s="157">
        <v>2.086021505376344</v>
      </c>
      <c r="H244" s="114"/>
      <c r="I244" s="82">
        <f>IF($J$32="Наличными",F244*H244,IF( $J$32="На р/с",Таблица132[[#This Row],[Цена при оплате на р/с, Евро]]*Таблица132[[#This Row],[ЗАКАЗ, шт (кратно 96)]],0))</f>
        <v>0</v>
      </c>
      <c r="J244" s="115"/>
      <c r="K244" s="35"/>
      <c r="L244" s="35"/>
    </row>
    <row r="245" spans="2:12" ht="15.6" x14ac:dyDescent="0.3">
      <c r="B245" s="77"/>
      <c r="C245" s="78"/>
      <c r="D245" s="81" t="s">
        <v>7</v>
      </c>
      <c r="E245" s="81" t="s">
        <v>8</v>
      </c>
      <c r="F245" s="157">
        <v>1.94</v>
      </c>
      <c r="G245" s="157">
        <v>2.086021505376344</v>
      </c>
      <c r="H245" s="114"/>
      <c r="I245" s="82">
        <f>IF($J$32="Наличными",F245*H245,IF( $J$32="На р/с",Таблица132[[#This Row],[Цена при оплате на р/с, Евро]]*Таблица132[[#This Row],[ЗАКАЗ, шт (кратно 96)]],0))</f>
        <v>0</v>
      </c>
      <c r="J245" s="115"/>
      <c r="K245" s="35"/>
      <c r="L245" s="35"/>
    </row>
    <row r="246" spans="2:12" ht="15.6" hidden="1" x14ac:dyDescent="0.3">
      <c r="B246" s="77"/>
      <c r="C246" s="78"/>
      <c r="D246" s="104" t="s">
        <v>1484</v>
      </c>
      <c r="E246" s="104" t="s">
        <v>1485</v>
      </c>
      <c r="F246" s="104"/>
      <c r="G246" s="112">
        <v>0</v>
      </c>
      <c r="H246" s="113"/>
      <c r="I246" s="82">
        <f>IF($J$32="Наличными",F246*H246,IF( $J$32="На р/с",Таблица132[[#This Row],[Цена при оплате на р/с, Евро]]*Таблица132[[#This Row],[ЗАКАЗ, шт (кратно 96)]],0))</f>
        <v>0</v>
      </c>
      <c r="J246" s="106" t="s">
        <v>1744</v>
      </c>
      <c r="K246" s="35"/>
      <c r="L246" s="35"/>
    </row>
    <row r="247" spans="2:12" ht="15.6" x14ac:dyDescent="0.3">
      <c r="B247" s="77"/>
      <c r="C247" s="78"/>
      <c r="D247" s="81" t="s">
        <v>232</v>
      </c>
      <c r="E247" s="81" t="s">
        <v>710</v>
      </c>
      <c r="F247" s="157">
        <v>1.94</v>
      </c>
      <c r="G247" s="157">
        <v>2.086021505376344</v>
      </c>
      <c r="H247" s="114"/>
      <c r="I247" s="82">
        <f>IF($J$32="Наличными",F247*H247,IF( $J$32="На р/с",Таблица132[[#This Row],[Цена при оплате на р/с, Евро]]*Таблица132[[#This Row],[ЗАКАЗ, шт (кратно 96)]],0))</f>
        <v>0</v>
      </c>
      <c r="J247" s="115"/>
      <c r="K247" s="35"/>
      <c r="L247" s="35"/>
    </row>
    <row r="248" spans="2:12" ht="15.6" x14ac:dyDescent="0.3">
      <c r="B248" s="77"/>
      <c r="C248" s="78"/>
      <c r="D248" s="81" t="s">
        <v>233</v>
      </c>
      <c r="E248" s="81" t="s">
        <v>234</v>
      </c>
      <c r="F248" s="157">
        <v>1.94</v>
      </c>
      <c r="G248" s="157">
        <v>2.086021505376344</v>
      </c>
      <c r="H248" s="114"/>
      <c r="I248" s="82">
        <f>IF($J$32="Наличными",F248*H248,IF( $J$32="На р/с",Таблица132[[#This Row],[Цена при оплате на р/с, Евро]]*Таблица132[[#This Row],[ЗАКАЗ, шт (кратно 96)]],0))</f>
        <v>0</v>
      </c>
      <c r="J248" s="115"/>
      <c r="K248" s="35"/>
      <c r="L248" s="35"/>
    </row>
    <row r="249" spans="2:12" ht="15.6" x14ac:dyDescent="0.3">
      <c r="B249" s="77"/>
      <c r="C249" s="78"/>
      <c r="D249" s="81" t="s">
        <v>708</v>
      </c>
      <c r="E249" s="81" t="s">
        <v>709</v>
      </c>
      <c r="F249" s="157">
        <v>1.5</v>
      </c>
      <c r="G249" s="157">
        <v>1.6129032258064515</v>
      </c>
      <c r="H249" s="114"/>
      <c r="I249" s="82">
        <f>IF($J$32="Наличными",F249*H249,IF( $J$32="На р/с",Таблица132[[#This Row],[Цена при оплате на р/с, Евро]]*Таблица132[[#This Row],[ЗАКАЗ, шт (кратно 96)]],0))</f>
        <v>0</v>
      </c>
      <c r="J249" s="115"/>
      <c r="K249" s="35"/>
      <c r="L249" s="35"/>
    </row>
    <row r="250" spans="2:12" ht="15.6" hidden="1" x14ac:dyDescent="0.3">
      <c r="B250" s="77"/>
      <c r="C250" s="78"/>
      <c r="D250" s="107" t="s">
        <v>1187</v>
      </c>
      <c r="E250" s="107" t="s">
        <v>1188</v>
      </c>
      <c r="F250" s="107"/>
      <c r="G250" s="108">
        <v>0</v>
      </c>
      <c r="H250" s="109"/>
      <c r="I250" s="82">
        <f>IF($J$32="Наличными",F250*H250,IF( $J$32="На р/с",Таблица132[[#This Row],[Цена при оплате на р/с, Евро]]*Таблица132[[#This Row],[ЗАКАЗ, шт (кратно 96)]],0))</f>
        <v>0</v>
      </c>
      <c r="J250" s="110" t="s">
        <v>1744</v>
      </c>
      <c r="K250" s="35"/>
      <c r="L250" s="35"/>
    </row>
    <row r="251" spans="2:12" ht="15.6" hidden="1" x14ac:dyDescent="0.3">
      <c r="B251" s="77"/>
      <c r="C251" s="78"/>
      <c r="D251" s="99" t="s">
        <v>1189</v>
      </c>
      <c r="E251" s="99" t="s">
        <v>1190</v>
      </c>
      <c r="F251" s="99"/>
      <c r="G251" s="100">
        <v>0</v>
      </c>
      <c r="H251" s="99"/>
      <c r="I251" s="82">
        <f>IF($J$32="Наличными",F251*H251,IF( $J$32="На р/с",Таблица132[[#This Row],[Цена при оплате на р/с, Евро]]*Таблица132[[#This Row],[ЗАКАЗ, шт (кратно 96)]],0))</f>
        <v>0</v>
      </c>
      <c r="J251" s="101" t="s">
        <v>1744</v>
      </c>
      <c r="K251" s="35"/>
      <c r="L251" s="35"/>
    </row>
    <row r="252" spans="2:12" ht="15.6" x14ac:dyDescent="0.3">
      <c r="B252" s="77"/>
      <c r="C252" s="78"/>
      <c r="D252" s="81" t="s">
        <v>1191</v>
      </c>
      <c r="E252" s="81" t="s">
        <v>1192</v>
      </c>
      <c r="F252" s="157">
        <v>1.26</v>
      </c>
      <c r="G252" s="157">
        <v>1.3548387096774193</v>
      </c>
      <c r="H252" s="114"/>
      <c r="I252" s="82">
        <f>IF($J$32="Наличными",F252*H252,IF( $J$32="На р/с",Таблица132[[#This Row],[Цена при оплате на р/с, Евро]]*Таблица132[[#This Row],[ЗАКАЗ, шт (кратно 96)]],0))</f>
        <v>0</v>
      </c>
      <c r="J252" s="115"/>
      <c r="K252" s="35"/>
      <c r="L252" s="35"/>
    </row>
    <row r="253" spans="2:12" ht="15.6" hidden="1" x14ac:dyDescent="0.3">
      <c r="B253" s="77"/>
      <c r="C253" s="78"/>
      <c r="D253" s="107" t="s">
        <v>1193</v>
      </c>
      <c r="E253" s="107" t="s">
        <v>1194</v>
      </c>
      <c r="F253" s="107"/>
      <c r="G253" s="108">
        <v>0</v>
      </c>
      <c r="H253" s="109"/>
      <c r="I253" s="82">
        <f>IF($J$32="Наличными",F253*H253,IF( $J$32="На р/с",Таблица132[[#This Row],[Цена при оплате на р/с, Евро]]*Таблица132[[#This Row],[ЗАКАЗ, шт (кратно 96)]],0))</f>
        <v>0</v>
      </c>
      <c r="J253" s="110" t="s">
        <v>1744</v>
      </c>
      <c r="K253" s="35"/>
      <c r="L253" s="35"/>
    </row>
    <row r="254" spans="2:12" ht="15.6" hidden="1" x14ac:dyDescent="0.3">
      <c r="B254" s="77"/>
      <c r="C254" s="78"/>
      <c r="D254" s="65" t="s">
        <v>1195</v>
      </c>
      <c r="E254" s="65" t="s">
        <v>1196</v>
      </c>
      <c r="F254" s="65"/>
      <c r="G254" s="68">
        <v>0</v>
      </c>
      <c r="H254" s="65"/>
      <c r="I254" s="82">
        <f>IF($J$32="Наличными",F254*H254,IF( $J$32="На р/с",Таблица132[[#This Row],[Цена при оплате на р/с, Евро]]*Таблица132[[#This Row],[ЗАКАЗ, шт (кратно 96)]],0))</f>
        <v>0</v>
      </c>
      <c r="J254" s="70" t="s">
        <v>1744</v>
      </c>
      <c r="K254" s="35"/>
      <c r="L254" s="35"/>
    </row>
    <row r="255" spans="2:12" ht="15.6" hidden="1" x14ac:dyDescent="0.3">
      <c r="B255" s="77"/>
      <c r="C255" s="78"/>
      <c r="D255" s="99" t="s">
        <v>1587</v>
      </c>
      <c r="E255" s="99" t="s">
        <v>1588</v>
      </c>
      <c r="F255" s="99"/>
      <c r="G255" s="102">
        <v>0</v>
      </c>
      <c r="H255" s="103"/>
      <c r="I255" s="82">
        <f>IF($J$32="Наличными",F255*H255,IF( $J$32="На р/с",Таблица132[[#This Row],[Цена при оплате на р/с, Евро]]*Таблица132[[#This Row],[ЗАКАЗ, шт (кратно 96)]],0))</f>
        <v>0</v>
      </c>
      <c r="J255" s="101" t="s">
        <v>1744</v>
      </c>
      <c r="K255" s="35"/>
      <c r="L255" s="35"/>
    </row>
    <row r="256" spans="2:12" ht="15.6" x14ac:dyDescent="0.3">
      <c r="B256" s="77"/>
      <c r="C256" s="78"/>
      <c r="D256" s="81" t="s">
        <v>980</v>
      </c>
      <c r="E256" s="81" t="s">
        <v>981</v>
      </c>
      <c r="F256" s="157">
        <v>1.26</v>
      </c>
      <c r="G256" s="157">
        <v>1.3548387096774193</v>
      </c>
      <c r="H256" s="114"/>
      <c r="I256" s="82">
        <f>IF($J$32="Наличными",F256*H256,IF( $J$32="На р/с",Таблица132[[#This Row],[Цена при оплате на р/с, Евро]]*Таблица132[[#This Row],[ЗАКАЗ, шт (кратно 96)]],0))</f>
        <v>0</v>
      </c>
      <c r="J256" s="115" t="s">
        <v>1671</v>
      </c>
      <c r="K256" s="35"/>
      <c r="L256" s="35"/>
    </row>
    <row r="257" spans="2:12" ht="15.6" hidden="1" x14ac:dyDescent="0.3">
      <c r="B257" s="77"/>
      <c r="C257" s="78"/>
      <c r="D257" s="104" t="s">
        <v>1197</v>
      </c>
      <c r="E257" s="104" t="s">
        <v>1198</v>
      </c>
      <c r="F257" s="104"/>
      <c r="G257" s="105">
        <v>0</v>
      </c>
      <c r="H257" s="104"/>
      <c r="I257" s="82">
        <f>IF($J$32="Наличными",F257*H257,IF( $J$32="На р/с",Таблица132[[#This Row],[Цена при оплате на р/с, Евро]]*Таблица132[[#This Row],[ЗАКАЗ, шт (кратно 96)]],0))</f>
        <v>0</v>
      </c>
      <c r="J257" s="106" t="s">
        <v>1744</v>
      </c>
      <c r="K257" s="35"/>
      <c r="L257" s="35"/>
    </row>
    <row r="258" spans="2:12" ht="15.6" x14ac:dyDescent="0.3">
      <c r="B258" s="77"/>
      <c r="C258" s="78"/>
      <c r="D258" s="81" t="s">
        <v>235</v>
      </c>
      <c r="E258" s="81" t="s">
        <v>236</v>
      </c>
      <c r="F258" s="157">
        <v>1.26</v>
      </c>
      <c r="G258" s="157">
        <v>1.3548387096774193</v>
      </c>
      <c r="H258" s="114"/>
      <c r="I258" s="82">
        <f>IF($J$32="Наличными",F258*H258,IF( $J$32="На р/с",Таблица132[[#This Row],[Цена при оплате на р/с, Евро]]*Таблица132[[#This Row],[ЗАКАЗ, шт (кратно 96)]],0))</f>
        <v>0</v>
      </c>
      <c r="J258" s="115"/>
      <c r="K258" s="35"/>
      <c r="L258" s="35"/>
    </row>
    <row r="259" spans="2:12" ht="15.6" hidden="1" x14ac:dyDescent="0.3">
      <c r="B259" s="77"/>
      <c r="C259" s="78"/>
      <c r="D259" s="107" t="s">
        <v>1589</v>
      </c>
      <c r="E259" s="107" t="s">
        <v>1590</v>
      </c>
      <c r="F259" s="107"/>
      <c r="G259" s="111">
        <v>0</v>
      </c>
      <c r="H259" s="107"/>
      <c r="I259" s="82">
        <f>IF($J$32="Наличными",F259*H259,IF( $J$32="На р/с",Таблица132[[#This Row],[Цена при оплате на р/с, Евро]]*Таблица132[[#This Row],[ЗАКАЗ, шт (кратно 96)]],0))</f>
        <v>0</v>
      </c>
      <c r="J259" s="110" t="s">
        <v>1744</v>
      </c>
      <c r="K259" s="35"/>
      <c r="L259" s="35"/>
    </row>
    <row r="260" spans="2:12" ht="15.6" hidden="1" x14ac:dyDescent="0.3">
      <c r="B260" s="77"/>
      <c r="C260" s="78"/>
      <c r="D260" s="65" t="s">
        <v>237</v>
      </c>
      <c r="E260" s="65" t="s">
        <v>238</v>
      </c>
      <c r="F260" s="65"/>
      <c r="G260" s="68">
        <v>0</v>
      </c>
      <c r="H260" s="65"/>
      <c r="I260" s="82">
        <f>IF($J$32="Наличными",F260*H260,IF( $J$32="На р/с",Таблица132[[#This Row],[Цена при оплате на р/с, Евро]]*Таблица132[[#This Row],[ЗАКАЗ, шт (кратно 96)]],0))</f>
        <v>0</v>
      </c>
      <c r="J260" s="70" t="s">
        <v>1744</v>
      </c>
      <c r="K260" s="35"/>
      <c r="L260" s="35"/>
    </row>
    <row r="261" spans="2:12" ht="15.6" hidden="1" x14ac:dyDescent="0.3">
      <c r="B261" s="77"/>
      <c r="C261" s="78"/>
      <c r="D261" s="65" t="s">
        <v>982</v>
      </c>
      <c r="E261" s="65" t="s">
        <v>983</v>
      </c>
      <c r="F261" s="65"/>
      <c r="G261" s="68">
        <v>0</v>
      </c>
      <c r="H261" s="65"/>
      <c r="I261" s="82">
        <f>IF($J$32="Наличными",F261*H261,IF( $J$32="На р/с",Таблица132[[#This Row],[Цена при оплате на р/с, Евро]]*Таблица132[[#This Row],[ЗАКАЗ, шт (кратно 96)]],0))</f>
        <v>0</v>
      </c>
      <c r="J261" s="70" t="s">
        <v>1744</v>
      </c>
      <c r="K261" s="35"/>
      <c r="L261" s="35"/>
    </row>
    <row r="262" spans="2:12" ht="15.6" hidden="1" x14ac:dyDescent="0.3">
      <c r="B262" s="77"/>
      <c r="C262" s="78"/>
      <c r="D262" s="99" t="s">
        <v>1591</v>
      </c>
      <c r="E262" s="99" t="s">
        <v>1592</v>
      </c>
      <c r="F262" s="99"/>
      <c r="G262" s="100">
        <v>0</v>
      </c>
      <c r="H262" s="99"/>
      <c r="I262" s="82">
        <f>IF($J$32="Наличными",F262*H262,IF( $J$32="На р/с",Таблица132[[#This Row],[Цена при оплате на р/с, Евро]]*Таблица132[[#This Row],[ЗАКАЗ, шт (кратно 96)]],0))</f>
        <v>0</v>
      </c>
      <c r="J262" s="101" t="s">
        <v>1744</v>
      </c>
      <c r="K262" s="35"/>
      <c r="L262" s="35"/>
    </row>
    <row r="263" spans="2:12" ht="15.6" x14ac:dyDescent="0.3">
      <c r="B263" s="77"/>
      <c r="C263" s="78"/>
      <c r="D263" s="81" t="s">
        <v>1199</v>
      </c>
      <c r="E263" s="81" t="s">
        <v>1200</v>
      </c>
      <c r="F263" s="157">
        <v>1.26</v>
      </c>
      <c r="G263" s="157">
        <v>1.3548387096774193</v>
      </c>
      <c r="H263" s="114"/>
      <c r="I263" s="82">
        <f>IF($J$32="Наличными",F263*H263,IF( $J$32="На р/с",Таблица132[[#This Row],[Цена при оплате на р/с, Евро]]*Таблица132[[#This Row],[ЗАКАЗ, шт (кратно 96)]],0))</f>
        <v>0</v>
      </c>
      <c r="J263" s="115"/>
      <c r="K263" s="35"/>
      <c r="L263" s="35"/>
    </row>
    <row r="264" spans="2:12" ht="15.6" hidden="1" x14ac:dyDescent="0.3">
      <c r="B264" s="77"/>
      <c r="C264" s="78"/>
      <c r="D264" s="107" t="s">
        <v>1201</v>
      </c>
      <c r="E264" s="107" t="s">
        <v>1202</v>
      </c>
      <c r="F264" s="107"/>
      <c r="G264" s="111">
        <v>0</v>
      </c>
      <c r="H264" s="107"/>
      <c r="I264" s="82">
        <f>IF($J$32="Наличными",F264*H264,IF( $J$32="На р/с",Таблица132[[#This Row],[Цена при оплате на р/с, Евро]]*Таблица132[[#This Row],[ЗАКАЗ, шт (кратно 96)]],0))</f>
        <v>0</v>
      </c>
      <c r="J264" s="110" t="s">
        <v>1744</v>
      </c>
      <c r="K264" s="35"/>
      <c r="L264" s="35"/>
    </row>
    <row r="265" spans="2:12" ht="15.6" hidden="1" x14ac:dyDescent="0.3">
      <c r="B265" s="77"/>
      <c r="C265" s="78"/>
      <c r="D265" s="99" t="s">
        <v>239</v>
      </c>
      <c r="E265" s="99" t="s">
        <v>240</v>
      </c>
      <c r="F265" s="99"/>
      <c r="G265" s="100">
        <v>0</v>
      </c>
      <c r="H265" s="99"/>
      <c r="I265" s="82">
        <f>IF($J$32="Наличными",F265*H265,IF( $J$32="На р/с",Таблица132[[#This Row],[Цена при оплате на р/с, Евро]]*Таблица132[[#This Row],[ЗАКАЗ, шт (кратно 96)]],0))</f>
        <v>0</v>
      </c>
      <c r="J265" s="101" t="s">
        <v>1744</v>
      </c>
      <c r="K265" s="35"/>
      <c r="L265" s="35"/>
    </row>
    <row r="266" spans="2:12" ht="15.6" x14ac:dyDescent="0.3">
      <c r="B266" s="77"/>
      <c r="C266" s="78"/>
      <c r="D266" s="81" t="s">
        <v>1203</v>
      </c>
      <c r="E266" s="81" t="s">
        <v>1204</v>
      </c>
      <c r="F266" s="157">
        <v>1.51</v>
      </c>
      <c r="G266" s="157">
        <v>1.6236559139784945</v>
      </c>
      <c r="H266" s="114"/>
      <c r="I266" s="82">
        <f>IF($J$32="Наличными",F266*H266,IF( $J$32="На р/с",Таблица132[[#This Row],[Цена при оплате на р/с, Евро]]*Таблица132[[#This Row],[ЗАКАЗ, шт (кратно 96)]],0))</f>
        <v>0</v>
      </c>
      <c r="J266" s="115"/>
      <c r="K266" s="35"/>
      <c r="L266" s="35"/>
    </row>
    <row r="267" spans="2:12" ht="15.6" x14ac:dyDescent="0.3">
      <c r="B267" s="77"/>
      <c r="C267" s="78"/>
      <c r="D267" s="81" t="s">
        <v>984</v>
      </c>
      <c r="E267" s="81" t="s">
        <v>985</v>
      </c>
      <c r="F267" s="157">
        <v>1.26</v>
      </c>
      <c r="G267" s="157">
        <v>1.3548387096774193</v>
      </c>
      <c r="H267" s="114"/>
      <c r="I267" s="82">
        <f>IF($J$32="Наличными",F267*H267,IF( $J$32="На р/с",Таблица132[[#This Row],[Цена при оплате на р/с, Евро]]*Таблица132[[#This Row],[ЗАКАЗ, шт (кратно 96)]],0))</f>
        <v>0</v>
      </c>
      <c r="J267" s="115" t="s">
        <v>1671</v>
      </c>
      <c r="K267" s="35"/>
      <c r="L267" s="35"/>
    </row>
    <row r="268" spans="2:12" ht="15.6" x14ac:dyDescent="0.3">
      <c r="B268" s="77"/>
      <c r="C268" s="78"/>
      <c r="D268" s="81" t="s">
        <v>1205</v>
      </c>
      <c r="E268" s="81" t="s">
        <v>1629</v>
      </c>
      <c r="F268" s="157">
        <v>1.26</v>
      </c>
      <c r="G268" s="157">
        <v>1.3548387096774193</v>
      </c>
      <c r="H268" s="114"/>
      <c r="I268" s="82">
        <f>IF($J$32="Наличными",F268*H268,IF( $J$32="На р/с",Таблица132[[#This Row],[Цена при оплате на р/с, Евро]]*Таблица132[[#This Row],[ЗАКАЗ, шт (кратно 96)]],0))</f>
        <v>0</v>
      </c>
      <c r="J268" s="115"/>
      <c r="K268" s="35"/>
      <c r="L268" s="35"/>
    </row>
    <row r="269" spans="2:12" ht="15.6" hidden="1" x14ac:dyDescent="0.3">
      <c r="B269" s="77"/>
      <c r="C269" s="78"/>
      <c r="D269" s="107" t="s">
        <v>1206</v>
      </c>
      <c r="E269" s="107" t="s">
        <v>1207</v>
      </c>
      <c r="F269" s="107"/>
      <c r="G269" s="108">
        <v>0</v>
      </c>
      <c r="H269" s="109"/>
      <c r="I269" s="82">
        <f>IF($J$32="Наличными",F269*H269,IF( $J$32="На р/с",Таблица132[[#This Row],[Цена при оплате на р/с, Евро]]*Таблица132[[#This Row],[ЗАКАЗ, шт (кратно 96)]],0))</f>
        <v>0</v>
      </c>
      <c r="J269" s="110" t="s">
        <v>1744</v>
      </c>
      <c r="K269" s="35"/>
      <c r="L269" s="35"/>
    </row>
    <row r="270" spans="2:12" ht="15.6" hidden="1" x14ac:dyDescent="0.3">
      <c r="B270" s="77"/>
      <c r="C270" s="78"/>
      <c r="D270" s="65" t="s">
        <v>241</v>
      </c>
      <c r="E270" s="65" t="s">
        <v>242</v>
      </c>
      <c r="F270" s="65"/>
      <c r="G270" s="67">
        <v>0</v>
      </c>
      <c r="H270" s="66"/>
      <c r="I270" s="82">
        <f>IF($J$32="Наличными",F270*H270,IF( $J$32="На р/с",Таблица132[[#This Row],[Цена при оплате на р/с, Евро]]*Таблица132[[#This Row],[ЗАКАЗ, шт (кратно 96)]],0))</f>
        <v>0</v>
      </c>
      <c r="J270" s="70" t="s">
        <v>1744</v>
      </c>
      <c r="K270" s="35"/>
      <c r="L270" s="35"/>
    </row>
    <row r="271" spans="2:12" ht="15.6" hidden="1" x14ac:dyDescent="0.3">
      <c r="B271" s="77"/>
      <c r="C271" s="78"/>
      <c r="D271" s="99" t="s">
        <v>1208</v>
      </c>
      <c r="E271" s="99" t="s">
        <v>1209</v>
      </c>
      <c r="F271" s="99"/>
      <c r="G271" s="102">
        <v>0</v>
      </c>
      <c r="H271" s="103"/>
      <c r="I271" s="82">
        <f>IF($J$32="Наличными",F271*H271,IF( $J$32="На р/с",Таблица132[[#This Row],[Цена при оплате на р/с, Евро]]*Таблица132[[#This Row],[ЗАКАЗ, шт (кратно 96)]],0))</f>
        <v>0</v>
      </c>
      <c r="J271" s="101" t="s">
        <v>1744</v>
      </c>
      <c r="K271" s="35"/>
      <c r="L271" s="35"/>
    </row>
    <row r="272" spans="2:12" ht="15.6" x14ac:dyDescent="0.3">
      <c r="B272" s="77"/>
      <c r="C272" s="78"/>
      <c r="D272" s="81" t="s">
        <v>243</v>
      </c>
      <c r="E272" s="81" t="s">
        <v>244</v>
      </c>
      <c r="F272" s="157">
        <v>1.26</v>
      </c>
      <c r="G272" s="157">
        <v>1.3548387096774193</v>
      </c>
      <c r="H272" s="114"/>
      <c r="I272" s="82">
        <f>IF($J$32="Наличными",F272*H272,IF( $J$32="На р/с",Таблица132[[#This Row],[Цена при оплате на р/с, Евро]]*Таблица132[[#This Row],[ЗАКАЗ, шт (кратно 96)]],0))</f>
        <v>0</v>
      </c>
      <c r="J272" s="115"/>
      <c r="K272" s="35"/>
      <c r="L272" s="35"/>
    </row>
    <row r="273" spans="2:12" ht="15.6" x14ac:dyDescent="0.3">
      <c r="B273" s="77"/>
      <c r="C273" s="78"/>
      <c r="D273" s="81" t="s">
        <v>1482</v>
      </c>
      <c r="E273" s="81" t="s">
        <v>1483</v>
      </c>
      <c r="F273" s="157">
        <v>1.26</v>
      </c>
      <c r="G273" s="157">
        <v>1.3548387096774193</v>
      </c>
      <c r="H273" s="114"/>
      <c r="I273" s="82">
        <f>IF($J$32="Наличными",F273*H273,IF( $J$32="На р/с",Таблица132[[#This Row],[Цена при оплате на р/с, Евро]]*Таблица132[[#This Row],[ЗАКАЗ, шт (кратно 96)]],0))</f>
        <v>0</v>
      </c>
      <c r="J273" s="115"/>
      <c r="K273" s="35"/>
      <c r="L273" s="35"/>
    </row>
    <row r="274" spans="2:12" ht="15.6" hidden="1" x14ac:dyDescent="0.3">
      <c r="B274" s="77"/>
      <c r="C274" s="78"/>
      <c r="D274" s="107" t="s">
        <v>1210</v>
      </c>
      <c r="E274" s="107" t="s">
        <v>1211</v>
      </c>
      <c r="F274" s="107"/>
      <c r="G274" s="108">
        <v>0</v>
      </c>
      <c r="H274" s="109"/>
      <c r="I274" s="82">
        <f>IF($J$32="Наличными",F274*H274,IF( $J$32="На р/с",Таблица132[[#This Row],[Цена при оплате на р/с, Евро]]*Таблица132[[#This Row],[ЗАКАЗ, шт (кратно 96)]],0))</f>
        <v>0</v>
      </c>
      <c r="J274" s="110" t="s">
        <v>1744</v>
      </c>
      <c r="K274" s="35"/>
      <c r="L274" s="35"/>
    </row>
    <row r="275" spans="2:12" ht="15.6" hidden="1" x14ac:dyDescent="0.3">
      <c r="B275" s="77"/>
      <c r="C275" s="78"/>
      <c r="D275" s="65" t="s">
        <v>1212</v>
      </c>
      <c r="E275" s="65" t="s">
        <v>1213</v>
      </c>
      <c r="F275" s="65"/>
      <c r="G275" s="68">
        <v>0</v>
      </c>
      <c r="H275" s="65"/>
      <c r="I275" s="82">
        <f>IF($J$32="Наличными",F275*H275,IF( $J$32="На р/с",Таблица132[[#This Row],[Цена при оплате на р/с, Евро]]*Таблица132[[#This Row],[ЗАКАЗ, шт (кратно 96)]],0))</f>
        <v>0</v>
      </c>
      <c r="J275" s="70" t="s">
        <v>1744</v>
      </c>
      <c r="K275" s="35"/>
      <c r="L275" s="35"/>
    </row>
    <row r="276" spans="2:12" ht="15.6" hidden="1" x14ac:dyDescent="0.3">
      <c r="B276" s="77"/>
      <c r="C276" s="78"/>
      <c r="D276" s="99" t="s">
        <v>245</v>
      </c>
      <c r="E276" s="99" t="s">
        <v>693</v>
      </c>
      <c r="F276" s="99"/>
      <c r="G276" s="102">
        <v>0</v>
      </c>
      <c r="H276" s="103"/>
      <c r="I276" s="82">
        <f>IF($J$32="Наличными",F276*H276,IF( $J$32="На р/с",Таблица132[[#This Row],[Цена при оплате на р/с, Евро]]*Таблица132[[#This Row],[ЗАКАЗ, шт (кратно 96)]],0))</f>
        <v>0</v>
      </c>
      <c r="J276" s="101" t="s">
        <v>1744</v>
      </c>
      <c r="K276" s="35"/>
      <c r="L276" s="35"/>
    </row>
    <row r="277" spans="2:12" ht="15.6" x14ac:dyDescent="0.3">
      <c r="B277" s="77"/>
      <c r="C277" s="78"/>
      <c r="D277" s="81" t="s">
        <v>246</v>
      </c>
      <c r="E277" s="81" t="s">
        <v>247</v>
      </c>
      <c r="F277" s="157">
        <v>1.26</v>
      </c>
      <c r="G277" s="157">
        <v>1.3548387096774193</v>
      </c>
      <c r="H277" s="114"/>
      <c r="I277" s="82">
        <f>IF($J$32="Наличными",F277*H277,IF( $J$32="На р/с",Таблица132[[#This Row],[Цена при оплате на р/с, Евро]]*Таблица132[[#This Row],[ЗАКАЗ, шт (кратно 96)]],0))</f>
        <v>0</v>
      </c>
      <c r="J277" s="115"/>
      <c r="K277" s="35"/>
      <c r="L277" s="35"/>
    </row>
    <row r="278" spans="2:12" ht="15.6" hidden="1" x14ac:dyDescent="0.3">
      <c r="B278" s="77"/>
      <c r="C278" s="78"/>
      <c r="D278" s="107" t="s">
        <v>248</v>
      </c>
      <c r="E278" s="107" t="s">
        <v>249</v>
      </c>
      <c r="F278" s="107"/>
      <c r="G278" s="108">
        <v>0</v>
      </c>
      <c r="H278" s="109"/>
      <c r="I278" s="82">
        <f>IF($J$32="Наличными",F278*H278,IF( $J$32="На р/с",Таблица132[[#This Row],[Цена при оплате на р/с, Евро]]*Таблица132[[#This Row],[ЗАКАЗ, шт (кратно 96)]],0))</f>
        <v>0</v>
      </c>
      <c r="J278" s="110" t="s">
        <v>1744</v>
      </c>
      <c r="K278" s="35"/>
      <c r="L278" s="35"/>
    </row>
    <row r="279" spans="2:12" ht="15.6" hidden="1" x14ac:dyDescent="0.3">
      <c r="B279" s="77"/>
      <c r="C279" s="78"/>
      <c r="D279" s="65" t="s">
        <v>250</v>
      </c>
      <c r="E279" s="65" t="s">
        <v>1653</v>
      </c>
      <c r="F279" s="65"/>
      <c r="G279" s="67">
        <v>0</v>
      </c>
      <c r="H279" s="66"/>
      <c r="I279" s="82">
        <f>IF($J$32="Наличными",F279*H279,IF( $J$32="На р/с",Таблица132[[#This Row],[Цена при оплате на р/с, Евро]]*Таблица132[[#This Row],[ЗАКАЗ, шт (кратно 96)]],0))</f>
        <v>0</v>
      </c>
      <c r="J279" s="70" t="s">
        <v>1744</v>
      </c>
      <c r="K279" s="35"/>
      <c r="L279" s="35"/>
    </row>
    <row r="280" spans="2:12" ht="15.6" hidden="1" x14ac:dyDescent="0.3">
      <c r="B280" s="77"/>
      <c r="C280" s="78"/>
      <c r="D280" s="65" t="s">
        <v>1214</v>
      </c>
      <c r="E280" s="65" t="s">
        <v>1215</v>
      </c>
      <c r="F280" s="65"/>
      <c r="G280" s="68">
        <v>0</v>
      </c>
      <c r="H280" s="65"/>
      <c r="I280" s="82">
        <f>IF($J$32="Наличными",F280*H280,IF( $J$32="На р/с",Таблица132[[#This Row],[Цена при оплате на р/с, Евро]]*Таблица132[[#This Row],[ЗАКАЗ, шт (кратно 96)]],0))</f>
        <v>0</v>
      </c>
      <c r="J280" s="70" t="s">
        <v>1744</v>
      </c>
      <c r="K280" s="35"/>
      <c r="L280" s="35"/>
    </row>
    <row r="281" spans="2:12" ht="15.6" hidden="1" x14ac:dyDescent="0.3">
      <c r="B281" s="77"/>
      <c r="C281" s="78"/>
      <c r="D281" s="65" t="s">
        <v>1216</v>
      </c>
      <c r="E281" s="65" t="s">
        <v>1217</v>
      </c>
      <c r="F281" s="65"/>
      <c r="G281" s="68">
        <v>0</v>
      </c>
      <c r="H281" s="65"/>
      <c r="I281" s="82">
        <f>IF($J$32="Наличными",F281*H281,IF( $J$32="На р/с",Таблица132[[#This Row],[Цена при оплате на р/с, Евро]]*Таблица132[[#This Row],[ЗАКАЗ, шт (кратно 96)]],0))</f>
        <v>0</v>
      </c>
      <c r="J281" s="70" t="s">
        <v>1744</v>
      </c>
      <c r="K281" s="35"/>
      <c r="L281" s="35"/>
    </row>
    <row r="282" spans="2:12" ht="15.6" hidden="1" x14ac:dyDescent="0.3">
      <c r="B282" s="77"/>
      <c r="C282" s="78"/>
      <c r="D282" s="65" t="s">
        <v>986</v>
      </c>
      <c r="E282" s="65" t="s">
        <v>987</v>
      </c>
      <c r="F282" s="65"/>
      <c r="G282" s="68">
        <v>0</v>
      </c>
      <c r="H282" s="65"/>
      <c r="I282" s="82">
        <f>IF($J$32="Наличными",F282*H282,IF( $J$32="На р/с",Таблица132[[#This Row],[Цена при оплате на р/с, Евро]]*Таблица132[[#This Row],[ЗАКАЗ, шт (кратно 96)]],0))</f>
        <v>0</v>
      </c>
      <c r="J282" s="70" t="s">
        <v>1744</v>
      </c>
      <c r="K282" s="35"/>
      <c r="L282" s="35"/>
    </row>
    <row r="283" spans="2:12" ht="15.6" hidden="1" x14ac:dyDescent="0.3">
      <c r="B283" s="77"/>
      <c r="C283" s="78"/>
      <c r="D283" s="99" t="s">
        <v>1218</v>
      </c>
      <c r="E283" s="99" t="s">
        <v>1219</v>
      </c>
      <c r="F283" s="99"/>
      <c r="G283" s="100">
        <v>0</v>
      </c>
      <c r="H283" s="99"/>
      <c r="I283" s="82">
        <f>IF($J$32="Наличными",F283*H283,IF( $J$32="На р/с",Таблица132[[#This Row],[Цена при оплате на р/с, Евро]]*Таблица132[[#This Row],[ЗАКАЗ, шт (кратно 96)]],0))</f>
        <v>0</v>
      </c>
      <c r="J283" s="101" t="s">
        <v>1744</v>
      </c>
      <c r="K283" s="35"/>
      <c r="L283" s="35"/>
    </row>
    <row r="284" spans="2:12" ht="15.6" x14ac:dyDescent="0.3">
      <c r="B284" s="77"/>
      <c r="C284" s="78"/>
      <c r="D284" s="81" t="s">
        <v>10</v>
      </c>
      <c r="E284" s="81" t="s">
        <v>11</v>
      </c>
      <c r="F284" s="157">
        <v>1.73</v>
      </c>
      <c r="G284" s="157">
        <v>1.8602150537634408</v>
      </c>
      <c r="H284" s="114"/>
      <c r="I284" s="82">
        <f>IF($J$32="Наличными",F284*H284,IF( $J$32="На р/с",Таблица132[[#This Row],[Цена при оплате на р/с, Евро]]*Таблица132[[#This Row],[ЗАКАЗ, шт (кратно 96)]],0))</f>
        <v>0</v>
      </c>
      <c r="J284" s="115"/>
      <c r="K284" s="35"/>
      <c r="L284" s="35"/>
    </row>
    <row r="285" spans="2:12" ht="15.6" x14ac:dyDescent="0.3">
      <c r="B285" s="77"/>
      <c r="C285" s="78"/>
      <c r="D285" s="81" t="s">
        <v>694</v>
      </c>
      <c r="E285" s="81" t="s">
        <v>695</v>
      </c>
      <c r="F285" s="157">
        <v>1.17</v>
      </c>
      <c r="G285" s="157">
        <v>1.258064516129032</v>
      </c>
      <c r="H285" s="114"/>
      <c r="I285" s="82">
        <f>IF($J$32="Наличными",F285*H285,IF( $J$32="На р/с",Таблица132[[#This Row],[Цена при оплате на р/с, Евро]]*Таблица132[[#This Row],[ЗАКАЗ, шт (кратно 96)]],0))</f>
        <v>0</v>
      </c>
      <c r="J285" s="115"/>
      <c r="K285" s="35"/>
      <c r="L285" s="35"/>
    </row>
    <row r="286" spans="2:12" ht="15.6" x14ac:dyDescent="0.3">
      <c r="B286" s="77"/>
      <c r="C286" s="78"/>
      <c r="D286" s="81" t="s">
        <v>696</v>
      </c>
      <c r="E286" s="81" t="s">
        <v>697</v>
      </c>
      <c r="F286" s="157">
        <v>1.73</v>
      </c>
      <c r="G286" s="157">
        <v>1.8602150537634408</v>
      </c>
      <c r="H286" s="114"/>
      <c r="I286" s="82">
        <f>IF($J$32="Наличными",F286*H286,IF( $J$32="На р/с",Таблица132[[#This Row],[Цена при оплате на р/с, Евро]]*Таблица132[[#This Row],[ЗАКАЗ, шт (кратно 96)]],0))</f>
        <v>0</v>
      </c>
      <c r="J286" s="115"/>
      <c r="K286" s="35"/>
      <c r="L286" s="35"/>
    </row>
    <row r="287" spans="2:12" ht="15.6" x14ac:dyDescent="0.3">
      <c r="B287" s="77"/>
      <c r="C287" s="78"/>
      <c r="D287" s="81" t="s">
        <v>931</v>
      </c>
      <c r="E287" s="81" t="s">
        <v>1013</v>
      </c>
      <c r="F287" s="157">
        <v>1.0900000000000001</v>
      </c>
      <c r="G287" s="157">
        <v>1.1720430107526882</v>
      </c>
      <c r="H287" s="114"/>
      <c r="I287" s="82">
        <f>IF($J$32="Наличными",F287*H287,IF( $J$32="На р/с",Таблица132[[#This Row],[Цена при оплате на р/с, Евро]]*Таблица132[[#This Row],[ЗАКАЗ, шт (кратно 96)]],0))</f>
        <v>0</v>
      </c>
      <c r="J287" s="115"/>
      <c r="K287" s="35"/>
      <c r="L287" s="35"/>
    </row>
    <row r="288" spans="2:12" ht="15.6" x14ac:dyDescent="0.3">
      <c r="B288" s="77"/>
      <c r="C288" s="78"/>
      <c r="D288" s="81" t="s">
        <v>698</v>
      </c>
      <c r="E288" s="81" t="s">
        <v>699</v>
      </c>
      <c r="F288" s="157">
        <v>1.0900000000000001</v>
      </c>
      <c r="G288" s="157">
        <v>1.1720430107526882</v>
      </c>
      <c r="H288" s="114"/>
      <c r="I288" s="82">
        <f>IF($J$32="Наличными",F288*H288,IF( $J$32="На р/с",Таблица132[[#This Row],[Цена при оплате на р/с, Евро]]*Таблица132[[#This Row],[ЗАКАЗ, шт (кратно 96)]],0))</f>
        <v>0</v>
      </c>
      <c r="J288" s="115"/>
      <c r="K288" s="35"/>
      <c r="L288" s="35"/>
    </row>
    <row r="289" spans="2:12" ht="15.6" x14ac:dyDescent="0.3">
      <c r="B289" s="77"/>
      <c r="C289" s="78"/>
      <c r="D289" s="81" t="s">
        <v>251</v>
      </c>
      <c r="E289" s="81" t="s">
        <v>252</v>
      </c>
      <c r="F289" s="157">
        <v>1.73</v>
      </c>
      <c r="G289" s="157">
        <v>1.8602150537634408</v>
      </c>
      <c r="H289" s="114"/>
      <c r="I289" s="82">
        <f>IF($J$32="Наличными",F289*H289,IF( $J$32="На р/с",Таблица132[[#This Row],[Цена при оплате на р/с, Евро]]*Таблица132[[#This Row],[ЗАКАЗ, шт (кратно 96)]],0))</f>
        <v>0</v>
      </c>
      <c r="J289" s="115"/>
      <c r="K289" s="35"/>
      <c r="L289" s="35"/>
    </row>
    <row r="290" spans="2:12" ht="15.6" hidden="1" x14ac:dyDescent="0.3">
      <c r="B290" s="77"/>
      <c r="C290" s="78"/>
      <c r="D290" s="104" t="s">
        <v>1072</v>
      </c>
      <c r="E290" s="104" t="s">
        <v>1025</v>
      </c>
      <c r="F290" s="104"/>
      <c r="G290" s="112">
        <v>0</v>
      </c>
      <c r="H290" s="113"/>
      <c r="I290" s="82">
        <f>IF($J$32="Наличными",F290*H290,IF( $J$32="На р/с",Таблица132[[#This Row],[Цена при оплате на р/с, Евро]]*Таблица132[[#This Row],[ЗАКАЗ, шт (кратно 96)]],0))</f>
        <v>0</v>
      </c>
      <c r="J290" s="106" t="s">
        <v>1744</v>
      </c>
      <c r="K290" s="35"/>
      <c r="L290" s="35"/>
    </row>
    <row r="291" spans="2:12" ht="15.6" x14ac:dyDescent="0.3">
      <c r="B291" s="77"/>
      <c r="C291" s="78"/>
      <c r="D291" s="81" t="s">
        <v>700</v>
      </c>
      <c r="E291" s="81" t="s">
        <v>701</v>
      </c>
      <c r="F291" s="157">
        <v>1.72</v>
      </c>
      <c r="G291" s="157">
        <v>1.8494623655913978</v>
      </c>
      <c r="H291" s="114"/>
      <c r="I291" s="82">
        <f>IF($J$32="Наличными",F291*H291,IF( $J$32="На р/с",Таблица132[[#This Row],[Цена при оплате на р/с, Евро]]*Таблица132[[#This Row],[ЗАКАЗ, шт (кратно 96)]],0))</f>
        <v>0</v>
      </c>
      <c r="J291" s="115"/>
      <c r="K291" s="35"/>
      <c r="L291" s="35"/>
    </row>
    <row r="292" spans="2:12" ht="15.6" x14ac:dyDescent="0.3">
      <c r="B292" s="77"/>
      <c r="C292" s="78"/>
      <c r="D292" s="81" t="s">
        <v>253</v>
      </c>
      <c r="E292" s="81" t="s">
        <v>3</v>
      </c>
      <c r="F292" s="157">
        <v>1.2</v>
      </c>
      <c r="G292" s="157">
        <v>1.2903225806451613</v>
      </c>
      <c r="H292" s="114"/>
      <c r="I292" s="82">
        <f>IF($J$32="Наличными",F292*H292,IF( $J$32="На р/с",Таблица132[[#This Row],[Цена при оплате на р/с, Евро]]*Таблица132[[#This Row],[ЗАКАЗ, шт (кратно 96)]],0))</f>
        <v>0</v>
      </c>
      <c r="J292" s="115"/>
      <c r="K292" s="35"/>
      <c r="L292" s="35"/>
    </row>
    <row r="293" spans="2:12" ht="15.6" hidden="1" x14ac:dyDescent="0.3">
      <c r="B293" s="77"/>
      <c r="C293" s="78"/>
      <c r="D293" s="107" t="s">
        <v>254</v>
      </c>
      <c r="E293" s="107" t="s">
        <v>4</v>
      </c>
      <c r="F293" s="107"/>
      <c r="G293" s="111">
        <v>0</v>
      </c>
      <c r="H293" s="107"/>
      <c r="I293" s="82">
        <f>IF($J$32="Наличными",F293*H293,IF( $J$32="На р/с",Таблица132[[#This Row],[Цена при оплате на р/с, Евро]]*Таблица132[[#This Row],[ЗАКАЗ, шт (кратно 96)]],0))</f>
        <v>0</v>
      </c>
      <c r="J293" s="110" t="s">
        <v>1744</v>
      </c>
      <c r="K293" s="35"/>
      <c r="L293" s="35"/>
    </row>
    <row r="294" spans="2:12" ht="15.6" hidden="1" x14ac:dyDescent="0.3">
      <c r="B294" s="77"/>
      <c r="C294" s="78"/>
      <c r="D294" s="99" t="s">
        <v>255</v>
      </c>
      <c r="E294" s="99" t="s">
        <v>12</v>
      </c>
      <c r="F294" s="99"/>
      <c r="G294" s="100">
        <v>0</v>
      </c>
      <c r="H294" s="99"/>
      <c r="I294" s="82">
        <f>IF($J$32="Наличными",F294*H294,IF( $J$32="На р/с",Таблица132[[#This Row],[Цена при оплате на р/с, Евро]]*Таблица132[[#This Row],[ЗАКАЗ, шт (кратно 96)]],0))</f>
        <v>0</v>
      </c>
      <c r="J294" s="101" t="s">
        <v>1744</v>
      </c>
      <c r="K294" s="35"/>
      <c r="L294" s="35"/>
    </row>
    <row r="295" spans="2:12" ht="15.6" x14ac:dyDescent="0.3">
      <c r="B295" s="77"/>
      <c r="C295" s="78"/>
      <c r="D295" s="81" t="s">
        <v>1220</v>
      </c>
      <c r="E295" s="81" t="s">
        <v>1221</v>
      </c>
      <c r="F295" s="157">
        <v>1.26</v>
      </c>
      <c r="G295" s="157">
        <v>1.3548387096774193</v>
      </c>
      <c r="H295" s="114"/>
      <c r="I295" s="82">
        <f>IF($J$32="Наличными",F295*H295,IF( $J$32="На р/с",Таблица132[[#This Row],[Цена при оплате на р/с, Евро]]*Таблица132[[#This Row],[ЗАКАЗ, шт (кратно 96)]],0))</f>
        <v>0</v>
      </c>
      <c r="J295" s="115"/>
      <c r="K295" s="35"/>
      <c r="L295" s="35"/>
    </row>
    <row r="296" spans="2:12" ht="15.6" x14ac:dyDescent="0.3">
      <c r="B296" s="77"/>
      <c r="C296" s="78"/>
      <c r="D296" s="81" t="s">
        <v>256</v>
      </c>
      <c r="E296" s="81" t="s">
        <v>257</v>
      </c>
      <c r="F296" s="157">
        <v>1.26</v>
      </c>
      <c r="G296" s="157">
        <v>1.3548387096774193</v>
      </c>
      <c r="H296" s="114"/>
      <c r="I296" s="82">
        <f>IF($J$32="Наличными",F296*H296,IF( $J$32="На р/с",Таблица132[[#This Row],[Цена при оплате на р/с, Евро]]*Таблица132[[#This Row],[ЗАКАЗ, шт (кратно 96)]],0))</f>
        <v>0</v>
      </c>
      <c r="J296" s="115"/>
      <c r="K296" s="35"/>
      <c r="L296" s="35"/>
    </row>
    <row r="297" spans="2:12" ht="15.6" x14ac:dyDescent="0.3">
      <c r="B297" s="77"/>
      <c r="C297" s="78"/>
      <c r="D297" s="81" t="s">
        <v>258</v>
      </c>
      <c r="E297" s="81" t="s">
        <v>13</v>
      </c>
      <c r="F297" s="157">
        <v>1.22</v>
      </c>
      <c r="G297" s="157">
        <v>1.3118279569892473</v>
      </c>
      <c r="H297" s="114"/>
      <c r="I297" s="82">
        <f>IF($J$32="Наличными",F297*H297,IF( $J$32="На р/с",Таблица132[[#This Row],[Цена при оплате на р/с, Евро]]*Таблица132[[#This Row],[ЗАКАЗ, шт (кратно 96)]],0))</f>
        <v>0</v>
      </c>
      <c r="J297" s="115"/>
      <c r="K297" s="35"/>
      <c r="L297" s="35"/>
    </row>
    <row r="298" spans="2:12" ht="15.6" x14ac:dyDescent="0.3">
      <c r="B298" s="77"/>
      <c r="C298" s="78"/>
      <c r="D298" s="81" t="s">
        <v>702</v>
      </c>
      <c r="E298" s="81" t="s">
        <v>703</v>
      </c>
      <c r="F298" s="157">
        <v>1.06</v>
      </c>
      <c r="G298" s="157">
        <v>1.1397849462365592</v>
      </c>
      <c r="H298" s="114"/>
      <c r="I298" s="82">
        <f>IF($J$32="Наличными",F298*H298,IF( $J$32="На р/с",Таблица132[[#This Row],[Цена при оплате на р/с, Евро]]*Таблица132[[#This Row],[ЗАКАЗ, шт (кратно 96)]],0))</f>
        <v>0</v>
      </c>
      <c r="J298" s="115"/>
      <c r="K298" s="35"/>
      <c r="L298" s="35"/>
    </row>
    <row r="299" spans="2:12" ht="15.6" x14ac:dyDescent="0.3">
      <c r="B299" s="77"/>
      <c r="C299" s="78"/>
      <c r="D299" s="81" t="s">
        <v>704</v>
      </c>
      <c r="E299" s="81" t="s">
        <v>705</v>
      </c>
      <c r="F299" s="157">
        <v>1.0900000000000001</v>
      </c>
      <c r="G299" s="157">
        <v>1.1720430107526882</v>
      </c>
      <c r="H299" s="114"/>
      <c r="I299" s="82">
        <f>IF($J$32="Наличными",F299*H299,IF( $J$32="На р/с",Таблица132[[#This Row],[Цена при оплате на р/с, Евро]]*Таблица132[[#This Row],[ЗАКАЗ, шт (кратно 96)]],0))</f>
        <v>0</v>
      </c>
      <c r="J299" s="115"/>
      <c r="K299" s="35"/>
      <c r="L299" s="35"/>
    </row>
    <row r="300" spans="2:12" ht="15.6" hidden="1" x14ac:dyDescent="0.3">
      <c r="B300" s="77"/>
      <c r="C300" s="78"/>
      <c r="D300" s="107" t="s">
        <v>259</v>
      </c>
      <c r="E300" s="107" t="s">
        <v>260</v>
      </c>
      <c r="F300" s="107"/>
      <c r="G300" s="111">
        <v>0</v>
      </c>
      <c r="H300" s="107"/>
      <c r="I300" s="82">
        <f>IF($J$32="Наличными",F300*H300,IF( $J$32="На р/с",Таблица132[[#This Row],[Цена при оплате на р/с, Евро]]*Таблица132[[#This Row],[ЗАКАЗ, шт (кратно 96)]],0))</f>
        <v>0</v>
      </c>
      <c r="J300" s="110" t="s">
        <v>1744</v>
      </c>
      <c r="K300" s="35"/>
      <c r="L300" s="35"/>
    </row>
    <row r="301" spans="2:12" ht="15.6" hidden="1" x14ac:dyDescent="0.3">
      <c r="B301" s="77"/>
      <c r="C301" s="78"/>
      <c r="D301" s="99" t="s">
        <v>1073</v>
      </c>
      <c r="E301" s="99" t="s">
        <v>1026</v>
      </c>
      <c r="F301" s="99"/>
      <c r="G301" s="102">
        <v>0</v>
      </c>
      <c r="H301" s="103"/>
      <c r="I301" s="82">
        <f>IF($J$32="Наличными",F301*H301,IF( $J$32="На р/с",Таблица132[[#This Row],[Цена при оплате на р/с, Евро]]*Таблица132[[#This Row],[ЗАКАЗ, шт (кратно 96)]],0))</f>
        <v>0</v>
      </c>
      <c r="J301" s="101" t="s">
        <v>1744</v>
      </c>
      <c r="K301" s="35"/>
      <c r="L301" s="35"/>
    </row>
    <row r="302" spans="2:12" ht="15.6" x14ac:dyDescent="0.3">
      <c r="B302" s="77"/>
      <c r="C302" s="78"/>
      <c r="D302" s="81" t="s">
        <v>706</v>
      </c>
      <c r="E302" s="81" t="s">
        <v>707</v>
      </c>
      <c r="F302" s="157">
        <v>1.73</v>
      </c>
      <c r="G302" s="157">
        <v>1.8602150537634408</v>
      </c>
      <c r="H302" s="114"/>
      <c r="I302" s="82">
        <f>IF($J$32="Наличными",F302*H302,IF( $J$32="На р/с",Таблица132[[#This Row],[Цена при оплате на р/с, Евро]]*Таблица132[[#This Row],[ЗАКАЗ, шт (кратно 96)]],0))</f>
        <v>0</v>
      </c>
      <c r="J302" s="115"/>
      <c r="K302" s="35"/>
      <c r="L302" s="35"/>
    </row>
    <row r="303" spans="2:12" ht="15.6" hidden="1" x14ac:dyDescent="0.3">
      <c r="B303" s="77"/>
      <c r="C303" s="78"/>
      <c r="D303" s="107" t="s">
        <v>6</v>
      </c>
      <c r="E303" s="107" t="s">
        <v>9</v>
      </c>
      <c r="F303" s="107"/>
      <c r="G303" s="111">
        <v>0</v>
      </c>
      <c r="H303" s="107"/>
      <c r="I303" s="82">
        <f>IF($J$32="Наличными",F303*H303,IF( $J$32="На р/с",Таблица132[[#This Row],[Цена при оплате на р/с, Евро]]*Таблица132[[#This Row],[ЗАКАЗ, шт (кратно 96)]],0))</f>
        <v>0</v>
      </c>
      <c r="J303" s="110" t="s">
        <v>1744</v>
      </c>
      <c r="K303" s="35"/>
      <c r="L303" s="35"/>
    </row>
    <row r="304" spans="2:12" ht="15.6" hidden="1" x14ac:dyDescent="0.3">
      <c r="B304" s="77"/>
      <c r="C304" s="78"/>
      <c r="D304" s="65" t="s">
        <v>1222</v>
      </c>
      <c r="E304" s="65" t="s">
        <v>1223</v>
      </c>
      <c r="F304" s="65"/>
      <c r="G304" s="68">
        <v>0</v>
      </c>
      <c r="H304" s="65"/>
      <c r="I304" s="82">
        <f>IF($J$32="Наличными",F304*H304,IF( $J$32="На р/с",Таблица132[[#This Row],[Цена при оплате на р/с, Евро]]*Таблица132[[#This Row],[ЗАКАЗ, шт (кратно 96)]],0))</f>
        <v>0</v>
      </c>
      <c r="J304" s="70" t="s">
        <v>1744</v>
      </c>
      <c r="K304" s="35"/>
      <c r="L304" s="35"/>
    </row>
    <row r="305" spans="2:12" ht="15.6" hidden="1" x14ac:dyDescent="0.3">
      <c r="B305" s="77"/>
      <c r="C305" s="78"/>
      <c r="D305" s="65" t="s">
        <v>711</v>
      </c>
      <c r="E305" s="65" t="s">
        <v>1643</v>
      </c>
      <c r="F305" s="65"/>
      <c r="G305" s="68">
        <v>0</v>
      </c>
      <c r="H305" s="65"/>
      <c r="I305" s="82">
        <f>IF($J$32="Наличными",F305*H305,IF( $J$32="На р/с",Таблица132[[#This Row],[Цена при оплате на р/с, Евро]]*Таблица132[[#This Row],[ЗАКАЗ, шт (кратно 96)]],0))</f>
        <v>0</v>
      </c>
      <c r="J305" s="70" t="s">
        <v>1744</v>
      </c>
      <c r="K305" s="35"/>
      <c r="L305" s="35"/>
    </row>
    <row r="306" spans="2:12" ht="15.6" hidden="1" x14ac:dyDescent="0.3">
      <c r="B306" s="77"/>
      <c r="C306" s="78"/>
      <c r="D306" s="65" t="s">
        <v>1536</v>
      </c>
      <c r="E306" s="65" t="s">
        <v>1537</v>
      </c>
      <c r="F306" s="65"/>
      <c r="G306" s="68">
        <v>0</v>
      </c>
      <c r="H306" s="65"/>
      <c r="I306" s="82">
        <f>IF($J$32="Наличными",F306*H306,IF( $J$32="На р/с",Таблица132[[#This Row],[Цена при оплате на р/с, Евро]]*Таблица132[[#This Row],[ЗАКАЗ, шт (кратно 96)]],0))</f>
        <v>0</v>
      </c>
      <c r="J306" s="70" t="s">
        <v>1744</v>
      </c>
      <c r="K306" s="35"/>
      <c r="L306" s="35"/>
    </row>
    <row r="307" spans="2:12" ht="15.6" hidden="1" x14ac:dyDescent="0.3">
      <c r="B307" s="77"/>
      <c r="C307" s="78"/>
      <c r="D307" s="65" t="s">
        <v>1538</v>
      </c>
      <c r="E307" s="65" t="s">
        <v>1539</v>
      </c>
      <c r="F307" s="65"/>
      <c r="G307" s="68">
        <v>0</v>
      </c>
      <c r="H307" s="65"/>
      <c r="I307" s="82">
        <f>IF($J$32="Наличными",F307*H307,IF( $J$32="На р/с",Таблица132[[#This Row],[Цена при оплате на р/с, Евро]]*Таблица132[[#This Row],[ЗАКАЗ, шт (кратно 96)]],0))</f>
        <v>0</v>
      </c>
      <c r="J307" s="70" t="s">
        <v>1744</v>
      </c>
      <c r="K307" s="35"/>
      <c r="L307" s="35"/>
    </row>
    <row r="308" spans="2:12" ht="15.6" hidden="1" x14ac:dyDescent="0.3">
      <c r="B308" s="77"/>
      <c r="C308" s="78"/>
      <c r="D308" s="65" t="s">
        <v>1224</v>
      </c>
      <c r="E308" s="65" t="s">
        <v>1225</v>
      </c>
      <c r="F308" s="65"/>
      <c r="G308" s="68">
        <v>0</v>
      </c>
      <c r="H308" s="65"/>
      <c r="I308" s="82">
        <f>IF($J$32="Наличными",F308*H308,IF( $J$32="На р/с",Таблица132[[#This Row],[Цена при оплате на р/с, Евро]]*Таблица132[[#This Row],[ЗАКАЗ, шт (кратно 96)]],0))</f>
        <v>0</v>
      </c>
      <c r="J308" s="70" t="s">
        <v>1744</v>
      </c>
      <c r="K308" s="35"/>
      <c r="L308" s="35"/>
    </row>
    <row r="309" spans="2:12" ht="15.6" hidden="1" x14ac:dyDescent="0.3">
      <c r="B309" s="77"/>
      <c r="C309" s="78"/>
      <c r="D309" s="65" t="s">
        <v>1226</v>
      </c>
      <c r="E309" s="65" t="s">
        <v>1227</v>
      </c>
      <c r="F309" s="65"/>
      <c r="G309" s="68">
        <v>0</v>
      </c>
      <c r="H309" s="65"/>
      <c r="I309" s="82">
        <f>IF($J$32="Наличными",F309*H309,IF( $J$32="На р/с",Таблица132[[#This Row],[Цена при оплате на р/с, Евро]]*Таблица132[[#This Row],[ЗАКАЗ, шт (кратно 96)]],0))</f>
        <v>0</v>
      </c>
      <c r="J309" s="70" t="s">
        <v>1744</v>
      </c>
      <c r="K309" s="35"/>
      <c r="L309" s="35"/>
    </row>
    <row r="310" spans="2:12" ht="15.6" hidden="1" x14ac:dyDescent="0.3">
      <c r="B310" s="77"/>
      <c r="C310" s="78"/>
      <c r="D310" s="65" t="s">
        <v>261</v>
      </c>
      <c r="E310" s="65" t="s">
        <v>262</v>
      </c>
      <c r="F310" s="65"/>
      <c r="G310" s="68">
        <v>0</v>
      </c>
      <c r="H310" s="65"/>
      <c r="I310" s="82">
        <f>IF($J$32="Наличными",F310*H310,IF( $J$32="На р/с",Таблица132[[#This Row],[Цена при оплате на р/с, Евро]]*Таблица132[[#This Row],[ЗАКАЗ, шт (кратно 96)]],0))</f>
        <v>0</v>
      </c>
      <c r="J310" s="70" t="s">
        <v>1744</v>
      </c>
      <c r="K310" s="35"/>
      <c r="L310" s="35"/>
    </row>
    <row r="311" spans="2:12" ht="15.6" hidden="1" x14ac:dyDescent="0.3">
      <c r="B311" s="77"/>
      <c r="C311" s="78"/>
      <c r="D311" s="65" t="s">
        <v>1228</v>
      </c>
      <c r="E311" s="65" t="s">
        <v>1229</v>
      </c>
      <c r="F311" s="65"/>
      <c r="G311" s="68">
        <v>0</v>
      </c>
      <c r="H311" s="65"/>
      <c r="I311" s="82">
        <f>IF($J$32="Наличными",F311*H311,IF( $J$32="На р/с",Таблица132[[#This Row],[Цена при оплате на р/с, Евро]]*Таблица132[[#This Row],[ЗАКАЗ, шт (кратно 96)]],0))</f>
        <v>0</v>
      </c>
      <c r="J311" s="70" t="s">
        <v>1744</v>
      </c>
      <c r="K311" s="35"/>
      <c r="L311" s="35"/>
    </row>
    <row r="312" spans="2:12" ht="15.6" hidden="1" x14ac:dyDescent="0.3">
      <c r="B312" s="77"/>
      <c r="C312" s="78"/>
      <c r="D312" s="99" t="s">
        <v>1017</v>
      </c>
      <c r="E312" s="99" t="s">
        <v>1020</v>
      </c>
      <c r="F312" s="99"/>
      <c r="G312" s="102">
        <v>0</v>
      </c>
      <c r="H312" s="103"/>
      <c r="I312" s="82">
        <f>IF($J$32="Наличными",F312*H312,IF( $J$32="На р/с",Таблица132[[#This Row],[Цена при оплате на р/с, Евро]]*Таблица132[[#This Row],[ЗАКАЗ, шт (кратно 96)]],0))</f>
        <v>0</v>
      </c>
      <c r="J312" s="101" t="s">
        <v>1744</v>
      </c>
      <c r="K312" s="35"/>
      <c r="L312" s="35"/>
    </row>
    <row r="313" spans="2:12" ht="15.6" x14ac:dyDescent="0.3">
      <c r="B313" s="77"/>
      <c r="C313" s="78"/>
      <c r="D313" s="81" t="s">
        <v>937</v>
      </c>
      <c r="E313" s="81" t="s">
        <v>938</v>
      </c>
      <c r="F313" s="157">
        <v>0.94</v>
      </c>
      <c r="G313" s="157">
        <v>1.010752688172043</v>
      </c>
      <c r="H313" s="114"/>
      <c r="I313" s="82">
        <f>IF($J$32="Наличными",F313*H313,IF( $J$32="На р/с",Таблица132[[#This Row],[Цена при оплате на р/с, Евро]]*Таблица132[[#This Row],[ЗАКАЗ, шт (кратно 96)]],0))</f>
        <v>0</v>
      </c>
      <c r="J313" s="115"/>
      <c r="K313" s="35"/>
      <c r="L313" s="35"/>
    </row>
    <row r="314" spans="2:12" ht="15.6" x14ac:dyDescent="0.3">
      <c r="B314" s="77"/>
      <c r="C314" s="78"/>
      <c r="D314" s="81" t="s">
        <v>263</v>
      </c>
      <c r="E314" s="81" t="s">
        <v>264</v>
      </c>
      <c r="F314" s="157">
        <v>1.02</v>
      </c>
      <c r="G314" s="157">
        <v>1.096774193548387</v>
      </c>
      <c r="H314" s="114"/>
      <c r="I314" s="82">
        <f>IF($J$32="Наличными",F314*H314,IF( $J$32="На р/с",Таблица132[[#This Row],[Цена при оплате на р/с, Евро]]*Таблица132[[#This Row],[ЗАКАЗ, шт (кратно 96)]],0))</f>
        <v>0</v>
      </c>
      <c r="J314" s="115"/>
      <c r="K314" s="35"/>
      <c r="L314" s="35"/>
    </row>
    <row r="315" spans="2:12" ht="15.6" x14ac:dyDescent="0.3">
      <c r="B315" s="77"/>
      <c r="C315" s="78"/>
      <c r="D315" s="81" t="s">
        <v>665</v>
      </c>
      <c r="E315" s="81" t="s">
        <v>666</v>
      </c>
      <c r="F315" s="157">
        <v>0.92</v>
      </c>
      <c r="G315" s="157">
        <v>0.989247311827957</v>
      </c>
      <c r="H315" s="114"/>
      <c r="I315" s="82">
        <f>IF($J$32="Наличными",F315*H315,IF( $J$32="На р/с",Таблица132[[#This Row],[Цена при оплате на р/с, Евро]]*Таблица132[[#This Row],[ЗАКАЗ, шт (кратно 96)]],0))</f>
        <v>0</v>
      </c>
      <c r="J315" s="115"/>
      <c r="K315" s="35"/>
      <c r="L315" s="35"/>
    </row>
    <row r="316" spans="2:12" ht="15.6" hidden="1" x14ac:dyDescent="0.3">
      <c r="B316" s="77"/>
      <c r="C316" s="78"/>
      <c r="D316" s="104" t="s">
        <v>1016</v>
      </c>
      <c r="E316" s="104" t="s">
        <v>1019</v>
      </c>
      <c r="F316" s="104"/>
      <c r="G316" s="112">
        <v>0</v>
      </c>
      <c r="H316" s="113"/>
      <c r="I316" s="82">
        <f>IF($J$32="Наличными",F316*H316,IF( $J$32="На р/с",Таблица132[[#This Row],[Цена при оплате на р/с, Евро]]*Таблица132[[#This Row],[ЗАКАЗ, шт (кратно 96)]],0))</f>
        <v>0</v>
      </c>
      <c r="J316" s="106" t="s">
        <v>1744</v>
      </c>
      <c r="K316" s="35"/>
      <c r="L316" s="35"/>
    </row>
    <row r="317" spans="2:12" ht="15.6" x14ac:dyDescent="0.3">
      <c r="B317" s="77"/>
      <c r="C317" s="78"/>
      <c r="D317" s="81" t="s">
        <v>663</v>
      </c>
      <c r="E317" s="81" t="s">
        <v>664</v>
      </c>
      <c r="F317" s="157">
        <v>0.92</v>
      </c>
      <c r="G317" s="157">
        <v>0.989247311827957</v>
      </c>
      <c r="H317" s="114"/>
      <c r="I317" s="82">
        <f>IF($J$32="Наличными",F317*H317,IF( $J$32="На р/с",Таблица132[[#This Row],[Цена при оплате на р/с, Евро]]*Таблица132[[#This Row],[ЗАКАЗ, шт (кратно 96)]],0))</f>
        <v>0</v>
      </c>
      <c r="J317" s="115"/>
      <c r="K317" s="35"/>
      <c r="L317" s="35"/>
    </row>
    <row r="318" spans="2:12" ht="15.6" x14ac:dyDescent="0.3">
      <c r="B318" s="77"/>
      <c r="C318" s="78"/>
      <c r="D318" s="81" t="s">
        <v>667</v>
      </c>
      <c r="E318" s="81" t="s">
        <v>668</v>
      </c>
      <c r="F318" s="157">
        <v>0.94</v>
      </c>
      <c r="G318" s="157">
        <v>1.010752688172043</v>
      </c>
      <c r="H318" s="114"/>
      <c r="I318" s="82">
        <f>IF($J$32="Наличными",F318*H318,IF( $J$32="На р/с",Таблица132[[#This Row],[Цена при оплате на р/с, Евро]]*Таблица132[[#This Row],[ЗАКАЗ, шт (кратно 96)]],0))</f>
        <v>0</v>
      </c>
      <c r="J318" s="115"/>
      <c r="K318" s="35"/>
      <c r="L318" s="35"/>
    </row>
    <row r="319" spans="2:12" ht="15.6" hidden="1" x14ac:dyDescent="0.3">
      <c r="B319" s="77"/>
      <c r="C319" s="78"/>
      <c r="D319" s="104" t="s">
        <v>1066</v>
      </c>
      <c r="E319" s="104" t="s">
        <v>1022</v>
      </c>
      <c r="F319" s="104"/>
      <c r="G319" s="112">
        <v>0</v>
      </c>
      <c r="H319" s="113"/>
      <c r="I319" s="82">
        <f>IF($J$32="Наличными",F319*H319,IF( $J$32="На р/с",Таблица132[[#This Row],[Цена при оплате на р/с, Евро]]*Таблица132[[#This Row],[ЗАКАЗ, шт (кратно 96)]],0))</f>
        <v>0</v>
      </c>
      <c r="J319" s="106" t="s">
        <v>1744</v>
      </c>
      <c r="K319" s="35"/>
      <c r="L319" s="35"/>
    </row>
    <row r="320" spans="2:12" ht="15.6" x14ac:dyDescent="0.3">
      <c r="B320" s="77"/>
      <c r="C320" s="78"/>
      <c r="D320" s="81" t="s">
        <v>661</v>
      </c>
      <c r="E320" s="81" t="s">
        <v>662</v>
      </c>
      <c r="F320" s="157">
        <v>0.92</v>
      </c>
      <c r="G320" s="157">
        <v>0.989247311827957</v>
      </c>
      <c r="H320" s="114"/>
      <c r="I320" s="82">
        <f>IF($J$32="Наличными",F320*H320,IF( $J$32="На р/с",Таблица132[[#This Row],[Цена при оплате на р/с, Евро]]*Таблица132[[#This Row],[ЗАКАЗ, шт (кратно 96)]],0))</f>
        <v>0</v>
      </c>
      <c r="J320" s="115"/>
      <c r="K320" s="35"/>
      <c r="L320" s="35"/>
    </row>
    <row r="321" spans="2:12" ht="15.6" hidden="1" x14ac:dyDescent="0.3">
      <c r="B321" s="77"/>
      <c r="C321" s="78"/>
      <c r="D321" s="104" t="s">
        <v>1067</v>
      </c>
      <c r="E321" s="104" t="s">
        <v>1023</v>
      </c>
      <c r="F321" s="104"/>
      <c r="G321" s="112">
        <v>0</v>
      </c>
      <c r="H321" s="113"/>
      <c r="I321" s="82">
        <f>IF($J$32="Наличными",F321*H321,IF( $J$32="На р/с",Таблица132[[#This Row],[Цена при оплате на р/с, Евро]]*Таблица132[[#This Row],[ЗАКАЗ, шт (кратно 96)]],0))</f>
        <v>0</v>
      </c>
      <c r="J321" s="106" t="s">
        <v>1744</v>
      </c>
      <c r="K321" s="35"/>
      <c r="L321" s="35"/>
    </row>
    <row r="322" spans="2:12" ht="15.6" x14ac:dyDescent="0.3">
      <c r="B322" s="77"/>
      <c r="C322" s="78"/>
      <c r="D322" s="81" t="s">
        <v>669</v>
      </c>
      <c r="E322" s="81" t="s">
        <v>670</v>
      </c>
      <c r="F322" s="157">
        <v>0.92</v>
      </c>
      <c r="G322" s="157">
        <v>0.989247311827957</v>
      </c>
      <c r="H322" s="114"/>
      <c r="I322" s="82">
        <f>IF($J$32="Наличными",F322*H322,IF( $J$32="На р/с",Таблица132[[#This Row],[Цена при оплате на р/с, Евро]]*Таблица132[[#This Row],[ЗАКАЗ, шт (кратно 96)]],0))</f>
        <v>0</v>
      </c>
      <c r="J322" s="115"/>
      <c r="K322" s="35"/>
      <c r="L322" s="35"/>
    </row>
    <row r="323" spans="2:12" ht="15.6" x14ac:dyDescent="0.3">
      <c r="B323" s="77"/>
      <c r="C323" s="78"/>
      <c r="D323" s="81" t="s">
        <v>978</v>
      </c>
      <c r="E323" s="81" t="s">
        <v>979</v>
      </c>
      <c r="F323" s="157">
        <v>0.94</v>
      </c>
      <c r="G323" s="157">
        <v>1.010752688172043</v>
      </c>
      <c r="H323" s="114"/>
      <c r="I323" s="82">
        <f>IF($J$32="Наличными",F323*H323,IF( $J$32="На р/с",Таблица132[[#This Row],[Цена при оплате на р/с, Евро]]*Таблица132[[#This Row],[ЗАКАЗ, шт (кратно 96)]],0))</f>
        <v>0</v>
      </c>
      <c r="J323" s="115" t="s">
        <v>1671</v>
      </c>
      <c r="K323" s="35"/>
      <c r="L323" s="35"/>
    </row>
    <row r="324" spans="2:12" ht="15.6" x14ac:dyDescent="0.3">
      <c r="B324" s="77"/>
      <c r="C324" s="78"/>
      <c r="D324" s="81" t="s">
        <v>754</v>
      </c>
      <c r="E324" s="81" t="s">
        <v>755</v>
      </c>
      <c r="F324" s="157">
        <v>1.1100000000000001</v>
      </c>
      <c r="G324" s="157">
        <v>1.1935483870967742</v>
      </c>
      <c r="H324" s="114"/>
      <c r="I324" s="82">
        <f>IF($J$32="Наличными",F324*H324,IF( $J$32="На р/с",Таблица132[[#This Row],[Цена при оплате на р/с, Евро]]*Таблица132[[#This Row],[ЗАКАЗ, шт (кратно 96)]],0))</f>
        <v>0</v>
      </c>
      <c r="J324" s="115"/>
      <c r="K324" s="35"/>
      <c r="L324" s="35"/>
    </row>
    <row r="325" spans="2:12" ht="15.6" x14ac:dyDescent="0.3">
      <c r="B325" s="77"/>
      <c r="C325" s="78"/>
      <c r="D325" s="81" t="s">
        <v>932</v>
      </c>
      <c r="E325" s="81" t="s">
        <v>1014</v>
      </c>
      <c r="F325" s="157">
        <v>1.1100000000000001</v>
      </c>
      <c r="G325" s="157">
        <v>1.1935483870967742</v>
      </c>
      <c r="H325" s="114"/>
      <c r="I325" s="82">
        <f>IF($J$32="Наличными",F325*H325,IF( $J$32="На р/с",Таблица132[[#This Row],[Цена при оплате на р/с, Евро]]*Таблица132[[#This Row],[ЗАКАЗ, шт (кратно 96)]],0))</f>
        <v>0</v>
      </c>
      <c r="J325" s="115"/>
      <c r="K325" s="35"/>
      <c r="L325" s="35"/>
    </row>
    <row r="326" spans="2:12" ht="15.6" x14ac:dyDescent="0.3">
      <c r="B326" s="77"/>
      <c r="C326" s="78"/>
      <c r="D326" s="81" t="s">
        <v>265</v>
      </c>
      <c r="E326" s="81" t="s">
        <v>266</v>
      </c>
      <c r="F326" s="157">
        <v>1.02</v>
      </c>
      <c r="G326" s="157">
        <v>1.096774193548387</v>
      </c>
      <c r="H326" s="114"/>
      <c r="I326" s="82">
        <f>IF($J$32="Наличными",F326*H326,IF( $J$32="На р/с",Таблица132[[#This Row],[Цена при оплате на р/с, Евро]]*Таблица132[[#This Row],[ЗАКАЗ, шт (кратно 96)]],0))</f>
        <v>0</v>
      </c>
      <c r="J326" s="115"/>
      <c r="K326" s="35"/>
      <c r="L326" s="35"/>
    </row>
    <row r="327" spans="2:12" ht="15.6" hidden="1" x14ac:dyDescent="0.3">
      <c r="B327" s="77"/>
      <c r="C327" s="78"/>
      <c r="D327" s="104" t="s">
        <v>647</v>
      </c>
      <c r="E327" s="104" t="s">
        <v>648</v>
      </c>
      <c r="F327" s="104"/>
      <c r="G327" s="105">
        <v>0</v>
      </c>
      <c r="H327" s="104"/>
      <c r="I327" s="82">
        <f>IF($J$32="Наличными",F327*H327,IF( $J$32="На р/с",Таблица132[[#This Row],[Цена при оплате на р/с, Евро]]*Таблица132[[#This Row],[ЗАКАЗ, шт (кратно 96)]],0))</f>
        <v>0</v>
      </c>
      <c r="J327" s="106" t="s">
        <v>1744</v>
      </c>
      <c r="K327" s="35"/>
      <c r="L327" s="35"/>
    </row>
    <row r="328" spans="2:12" ht="15.6" x14ac:dyDescent="0.3">
      <c r="B328" s="77"/>
      <c r="C328" s="78"/>
      <c r="D328" s="81" t="s">
        <v>267</v>
      </c>
      <c r="E328" s="81" t="s">
        <v>268</v>
      </c>
      <c r="F328" s="157">
        <v>1.06</v>
      </c>
      <c r="G328" s="157">
        <v>1.1397849462365592</v>
      </c>
      <c r="H328" s="114"/>
      <c r="I328" s="82">
        <f>IF($J$32="Наличными",F328*H328,IF( $J$32="На р/с",Таблица132[[#This Row],[Цена при оплате на р/с, Евро]]*Таблица132[[#This Row],[ЗАКАЗ, шт (кратно 96)]],0))</f>
        <v>0</v>
      </c>
      <c r="J328" s="115"/>
      <c r="K328" s="35"/>
      <c r="L328" s="35"/>
    </row>
    <row r="329" spans="2:12" ht="15.6" hidden="1" x14ac:dyDescent="0.3">
      <c r="B329" s="77"/>
      <c r="C329" s="78"/>
      <c r="D329" s="104" t="s">
        <v>269</v>
      </c>
      <c r="E329" s="104" t="s">
        <v>270</v>
      </c>
      <c r="F329" s="104"/>
      <c r="G329" s="112">
        <v>0</v>
      </c>
      <c r="H329" s="113"/>
      <c r="I329" s="82">
        <f>IF($J$32="Наличными",F329*H329,IF( $J$32="На р/с",Таблица132[[#This Row],[Цена при оплате на р/с, Евро]]*Таблица132[[#This Row],[ЗАКАЗ, шт (кратно 96)]],0))</f>
        <v>0</v>
      </c>
      <c r="J329" s="106" t="s">
        <v>1744</v>
      </c>
      <c r="K329" s="35"/>
      <c r="L329" s="35"/>
    </row>
    <row r="330" spans="2:12" ht="15.6" x14ac:dyDescent="0.3">
      <c r="B330" s="77"/>
      <c r="C330" s="78"/>
      <c r="D330" s="81" t="s">
        <v>271</v>
      </c>
      <c r="E330" s="81" t="s">
        <v>272</v>
      </c>
      <c r="F330" s="157">
        <v>1.06</v>
      </c>
      <c r="G330" s="157">
        <v>1.1397849462365592</v>
      </c>
      <c r="H330" s="114"/>
      <c r="I330" s="82">
        <f>IF($J$32="Наличными",F330*H330,IF( $J$32="На р/с",Таблица132[[#This Row],[Цена при оплате на р/с, Евро]]*Таблица132[[#This Row],[ЗАКАЗ, шт (кратно 96)]],0))</f>
        <v>0</v>
      </c>
      <c r="J330" s="115"/>
      <c r="K330" s="35"/>
      <c r="L330" s="35"/>
    </row>
    <row r="331" spans="2:12" ht="15.6" hidden="1" x14ac:dyDescent="0.3">
      <c r="B331" s="77"/>
      <c r="C331" s="78"/>
      <c r="D331" s="104" t="s">
        <v>1064</v>
      </c>
      <c r="E331" s="104" t="s">
        <v>1050</v>
      </c>
      <c r="F331" s="104"/>
      <c r="G331" s="112">
        <v>0</v>
      </c>
      <c r="H331" s="113"/>
      <c r="I331" s="82">
        <f>IF($J$32="Наличными",F331*H331,IF( $J$32="На р/с",Таблица132[[#This Row],[Цена при оплате на р/с, Евро]]*Таблица132[[#This Row],[ЗАКАЗ, шт (кратно 96)]],0))</f>
        <v>0</v>
      </c>
      <c r="J331" s="106" t="s">
        <v>1744</v>
      </c>
      <c r="K331" s="35"/>
      <c r="L331" s="35"/>
    </row>
    <row r="332" spans="2:12" ht="15.6" x14ac:dyDescent="0.3">
      <c r="B332" s="77"/>
      <c r="C332" s="78"/>
      <c r="D332" s="81" t="s">
        <v>645</v>
      </c>
      <c r="E332" s="81" t="s">
        <v>646</v>
      </c>
      <c r="F332" s="157">
        <v>1.02</v>
      </c>
      <c r="G332" s="157">
        <v>1.096774193548387</v>
      </c>
      <c r="H332" s="114"/>
      <c r="I332" s="82">
        <f>IF($J$32="Наличными",F332*H332,IF( $J$32="На р/с",Таблица132[[#This Row],[Цена при оплате на р/с, Евро]]*Таблица132[[#This Row],[ЗАКАЗ, шт (кратно 96)]],0))</f>
        <v>0</v>
      </c>
      <c r="J332" s="115"/>
      <c r="K332" s="35"/>
      <c r="L332" s="35"/>
    </row>
    <row r="333" spans="2:12" ht="15.6" hidden="1" x14ac:dyDescent="0.3">
      <c r="B333" s="77"/>
      <c r="C333" s="78"/>
      <c r="D333" s="104" t="s">
        <v>1613</v>
      </c>
      <c r="E333" s="104" t="s">
        <v>1644</v>
      </c>
      <c r="F333" s="104"/>
      <c r="G333" s="105">
        <v>0</v>
      </c>
      <c r="H333" s="104"/>
      <c r="I333" s="82">
        <f>IF($J$32="Наличными",F333*H333,IF( $J$32="На р/с",Таблица132[[#This Row],[Цена при оплате на р/с, Евро]]*Таблица132[[#This Row],[ЗАКАЗ, шт (кратно 96)]],0))</f>
        <v>0</v>
      </c>
      <c r="J333" s="106" t="s">
        <v>1744</v>
      </c>
      <c r="K333" s="35"/>
      <c r="L333" s="35"/>
    </row>
    <row r="334" spans="2:12" ht="15.6" x14ac:dyDescent="0.3">
      <c r="B334" s="77"/>
      <c r="C334" s="78"/>
      <c r="D334" s="81" t="s">
        <v>273</v>
      </c>
      <c r="E334" s="81" t="s">
        <v>274</v>
      </c>
      <c r="F334" s="157">
        <v>1.02</v>
      </c>
      <c r="G334" s="157">
        <v>1.096774193548387</v>
      </c>
      <c r="H334" s="114"/>
      <c r="I334" s="82">
        <f>IF($J$32="Наличными",F334*H334,IF( $J$32="На р/с",Таблица132[[#This Row],[Цена при оплате на р/с, Евро]]*Таблица132[[#This Row],[ЗАКАЗ, шт (кратно 96)]],0))</f>
        <v>0</v>
      </c>
      <c r="J334" s="115"/>
      <c r="K334" s="35"/>
      <c r="L334" s="35"/>
    </row>
    <row r="335" spans="2:12" ht="15.6" x14ac:dyDescent="0.3">
      <c r="B335" s="77"/>
      <c r="C335" s="78"/>
      <c r="D335" s="81" t="s">
        <v>275</v>
      </c>
      <c r="E335" s="81" t="s">
        <v>276</v>
      </c>
      <c r="F335" s="157">
        <v>1.02</v>
      </c>
      <c r="G335" s="157">
        <v>1.096774193548387</v>
      </c>
      <c r="H335" s="114"/>
      <c r="I335" s="82">
        <f>IF($J$32="Наличными",F335*H335,IF( $J$32="На р/с",Таблица132[[#This Row],[Цена при оплате на р/с, Евро]]*Таблица132[[#This Row],[ЗАКАЗ, шт (кратно 96)]],0))</f>
        <v>0</v>
      </c>
      <c r="J335" s="115"/>
      <c r="K335" s="35"/>
      <c r="L335" s="35"/>
    </row>
    <row r="336" spans="2:12" ht="15.6" x14ac:dyDescent="0.3">
      <c r="B336" s="77"/>
      <c r="C336" s="78"/>
      <c r="D336" s="81" t="s">
        <v>277</v>
      </c>
      <c r="E336" s="81" t="s">
        <v>278</v>
      </c>
      <c r="F336" s="157">
        <v>1.02</v>
      </c>
      <c r="G336" s="157">
        <v>1.096774193548387</v>
      </c>
      <c r="H336" s="114"/>
      <c r="I336" s="82">
        <f>IF($J$32="Наличными",F336*H336,IF( $J$32="На р/с",Таблица132[[#This Row],[Цена при оплате на р/с, Евро]]*Таблица132[[#This Row],[ЗАКАЗ, шт (кратно 96)]],0))</f>
        <v>0</v>
      </c>
      <c r="J336" s="115"/>
      <c r="K336" s="35"/>
      <c r="L336" s="35"/>
    </row>
    <row r="337" spans="2:12" ht="15.6" x14ac:dyDescent="0.3">
      <c r="B337" s="77"/>
      <c r="C337" s="78"/>
      <c r="D337" s="81" t="s">
        <v>279</v>
      </c>
      <c r="E337" s="81" t="s">
        <v>280</v>
      </c>
      <c r="F337" s="157">
        <v>1.02</v>
      </c>
      <c r="G337" s="157">
        <v>1.096774193548387</v>
      </c>
      <c r="H337" s="114"/>
      <c r="I337" s="82">
        <f>IF($J$32="Наличными",F337*H337,IF( $J$32="На р/с",Таблица132[[#This Row],[Цена при оплате на р/с, Евро]]*Таблица132[[#This Row],[ЗАКАЗ, шт (кратно 96)]],0))</f>
        <v>0</v>
      </c>
      <c r="J337" s="115"/>
      <c r="K337" s="35"/>
      <c r="L337" s="35"/>
    </row>
    <row r="338" spans="2:12" ht="15.6" x14ac:dyDescent="0.3">
      <c r="B338" s="77"/>
      <c r="C338" s="78"/>
      <c r="D338" s="81" t="s">
        <v>976</v>
      </c>
      <c r="E338" s="81" t="s">
        <v>977</v>
      </c>
      <c r="F338" s="157">
        <v>1.48</v>
      </c>
      <c r="G338" s="157">
        <v>1.5913978494623655</v>
      </c>
      <c r="H338" s="114"/>
      <c r="I338" s="82">
        <f>IF($J$32="Наличными",F338*H338,IF( $J$32="На р/с",Таблица132[[#This Row],[Цена при оплате на р/с, Евро]]*Таблица132[[#This Row],[ЗАКАЗ, шт (кратно 96)]],0))</f>
        <v>0</v>
      </c>
      <c r="J338" s="115" t="s">
        <v>1671</v>
      </c>
      <c r="K338" s="35"/>
      <c r="L338" s="35"/>
    </row>
    <row r="339" spans="2:12" ht="15.6" hidden="1" x14ac:dyDescent="0.3">
      <c r="B339" s="77"/>
      <c r="C339" s="78"/>
      <c r="D339" s="104" t="s">
        <v>1230</v>
      </c>
      <c r="E339" s="104" t="s">
        <v>1231</v>
      </c>
      <c r="F339" s="104"/>
      <c r="G339" s="105">
        <v>0</v>
      </c>
      <c r="H339" s="104"/>
      <c r="I339" s="82">
        <f>IF($J$32="Наличными",F339*H339,IF( $J$32="На р/с",Таблица132[[#This Row],[Цена при оплате на р/с, Евро]]*Таблица132[[#This Row],[ЗАКАЗ, шт (кратно 96)]],0))</f>
        <v>0</v>
      </c>
      <c r="J339" s="106" t="s">
        <v>1744</v>
      </c>
      <c r="K339" s="35"/>
      <c r="L339" s="35"/>
    </row>
    <row r="340" spans="2:12" ht="15.6" x14ac:dyDescent="0.3">
      <c r="B340" s="77"/>
      <c r="C340" s="78"/>
      <c r="D340" s="81" t="s">
        <v>281</v>
      </c>
      <c r="E340" s="81" t="s">
        <v>282</v>
      </c>
      <c r="F340" s="157">
        <v>1.26</v>
      </c>
      <c r="G340" s="157">
        <v>1.3548387096774193</v>
      </c>
      <c r="H340" s="114"/>
      <c r="I340" s="82">
        <f>IF($J$32="Наличными",F340*H340,IF( $J$32="На р/с",Таблица132[[#This Row],[Цена при оплате на р/с, Евро]]*Таблица132[[#This Row],[ЗАКАЗ, шт (кратно 96)]],0))</f>
        <v>0</v>
      </c>
      <c r="J340" s="115"/>
      <c r="K340" s="35"/>
      <c r="L340" s="35"/>
    </row>
    <row r="341" spans="2:12" ht="15.6" hidden="1" x14ac:dyDescent="0.3">
      <c r="B341" s="77"/>
      <c r="C341" s="78"/>
      <c r="D341" s="107" t="s">
        <v>1232</v>
      </c>
      <c r="E341" s="107" t="s">
        <v>1233</v>
      </c>
      <c r="F341" s="107"/>
      <c r="G341" s="111">
        <v>0</v>
      </c>
      <c r="H341" s="107"/>
      <c r="I341" s="82">
        <f>IF($J$32="Наличными",F341*H341,IF( $J$32="На р/с",Таблица132[[#This Row],[Цена при оплате на р/с, Евро]]*Таблица132[[#This Row],[ЗАКАЗ, шт (кратно 96)]],0))</f>
        <v>0</v>
      </c>
      <c r="J341" s="110" t="s">
        <v>1744</v>
      </c>
      <c r="K341" s="35"/>
      <c r="L341" s="35"/>
    </row>
    <row r="342" spans="2:12" ht="15.6" hidden="1" x14ac:dyDescent="0.3">
      <c r="B342" s="77"/>
      <c r="C342" s="78"/>
      <c r="D342" s="65" t="s">
        <v>1234</v>
      </c>
      <c r="E342" s="65" t="s">
        <v>1235</v>
      </c>
      <c r="F342" s="65"/>
      <c r="G342" s="68">
        <v>0</v>
      </c>
      <c r="H342" s="65"/>
      <c r="I342" s="82">
        <f>IF($J$32="Наличными",F342*H342,IF( $J$32="На р/с",Таблица132[[#This Row],[Цена при оплате на р/с, Евро]]*Таблица132[[#This Row],[ЗАКАЗ, шт (кратно 96)]],0))</f>
        <v>0</v>
      </c>
      <c r="J342" s="70" t="s">
        <v>1744</v>
      </c>
      <c r="K342" s="35"/>
      <c r="L342" s="35"/>
    </row>
    <row r="343" spans="2:12" ht="15.6" hidden="1" x14ac:dyDescent="0.3">
      <c r="B343" s="77"/>
      <c r="C343" s="78"/>
      <c r="D343" s="65" t="s">
        <v>1236</v>
      </c>
      <c r="E343" s="65" t="s">
        <v>1237</v>
      </c>
      <c r="F343" s="65"/>
      <c r="G343" s="68">
        <v>0</v>
      </c>
      <c r="H343" s="65"/>
      <c r="I343" s="82">
        <f>IF($J$32="Наличными",F343*H343,IF( $J$32="На р/с",Таблица132[[#This Row],[Цена при оплате на р/с, Евро]]*Таблица132[[#This Row],[ЗАКАЗ, шт (кратно 96)]],0))</f>
        <v>0</v>
      </c>
      <c r="J343" s="70" t="s">
        <v>1744</v>
      </c>
      <c r="K343" s="35"/>
      <c r="L343" s="35"/>
    </row>
    <row r="344" spans="2:12" ht="15.6" hidden="1" x14ac:dyDescent="0.3">
      <c r="B344" s="77"/>
      <c r="C344" s="78"/>
      <c r="D344" s="65" t="s">
        <v>1238</v>
      </c>
      <c r="E344" s="65" t="s">
        <v>1239</v>
      </c>
      <c r="F344" s="65"/>
      <c r="G344" s="68">
        <v>0</v>
      </c>
      <c r="H344" s="65"/>
      <c r="I344" s="82">
        <f>IF($J$32="Наличными",F344*H344,IF( $J$32="На р/с",Таблица132[[#This Row],[Цена при оплате на р/с, Евро]]*Таблица132[[#This Row],[ЗАКАЗ, шт (кратно 96)]],0))</f>
        <v>0</v>
      </c>
      <c r="J344" s="70" t="s">
        <v>1744</v>
      </c>
      <c r="K344" s="35"/>
      <c r="L344" s="35"/>
    </row>
    <row r="345" spans="2:12" ht="15.6" hidden="1" x14ac:dyDescent="0.3">
      <c r="B345" s="77"/>
      <c r="C345" s="78"/>
      <c r="D345" s="65" t="s">
        <v>1240</v>
      </c>
      <c r="E345" s="65" t="s">
        <v>1654</v>
      </c>
      <c r="F345" s="65"/>
      <c r="G345" s="68">
        <v>0</v>
      </c>
      <c r="H345" s="65"/>
      <c r="I345" s="82">
        <f>IF($J$32="Наличными",F345*H345,IF( $J$32="На р/с",Таблица132[[#This Row],[Цена при оплате на р/с, Евро]]*Таблица132[[#This Row],[ЗАКАЗ, шт (кратно 96)]],0))</f>
        <v>0</v>
      </c>
      <c r="J345" s="70" t="s">
        <v>1744</v>
      </c>
      <c r="K345" s="35"/>
      <c r="L345" s="35"/>
    </row>
    <row r="346" spans="2:12" ht="15.6" hidden="1" x14ac:dyDescent="0.3">
      <c r="B346" s="77"/>
      <c r="C346" s="78"/>
      <c r="D346" s="65" t="s">
        <v>1241</v>
      </c>
      <c r="E346" s="65" t="s">
        <v>1242</v>
      </c>
      <c r="F346" s="65"/>
      <c r="G346" s="68">
        <v>0</v>
      </c>
      <c r="H346" s="65"/>
      <c r="I346" s="82">
        <f>IF($J$32="Наличными",F346*H346,IF( $J$32="На р/с",Таблица132[[#This Row],[Цена при оплате на р/с, Евро]]*Таблица132[[#This Row],[ЗАКАЗ, шт (кратно 96)]],0))</f>
        <v>0</v>
      </c>
      <c r="J346" s="70" t="s">
        <v>1744</v>
      </c>
      <c r="K346" s="35"/>
      <c r="L346" s="35"/>
    </row>
    <row r="347" spans="2:12" ht="15.6" hidden="1" x14ac:dyDescent="0.3">
      <c r="B347" s="77"/>
      <c r="C347" s="78"/>
      <c r="D347" s="65" t="s">
        <v>1581</v>
      </c>
      <c r="E347" s="65" t="s">
        <v>1582</v>
      </c>
      <c r="F347" s="65"/>
      <c r="G347" s="68">
        <v>0</v>
      </c>
      <c r="H347" s="65"/>
      <c r="I347" s="82">
        <f>IF($J$32="Наличными",F347*H347,IF( $J$32="На р/с",Таблица132[[#This Row],[Цена при оплате на р/с, Евро]]*Таблица132[[#This Row],[ЗАКАЗ, шт (кратно 96)]],0))</f>
        <v>0</v>
      </c>
      <c r="J347" s="70" t="s">
        <v>1744</v>
      </c>
      <c r="K347" s="35"/>
      <c r="L347" s="35"/>
    </row>
    <row r="348" spans="2:12" ht="15.6" hidden="1" x14ac:dyDescent="0.3">
      <c r="B348" s="77"/>
      <c r="C348" s="78"/>
      <c r="D348" s="65" t="s">
        <v>1243</v>
      </c>
      <c r="E348" s="65" t="s">
        <v>1655</v>
      </c>
      <c r="F348" s="65"/>
      <c r="G348" s="68">
        <v>0</v>
      </c>
      <c r="H348" s="65"/>
      <c r="I348" s="82">
        <f>IF($J$32="Наличными",F348*H348,IF( $J$32="На р/с",Таблица132[[#This Row],[Цена при оплате на р/с, Евро]]*Таблица132[[#This Row],[ЗАКАЗ, шт (кратно 96)]],0))</f>
        <v>0</v>
      </c>
      <c r="J348" s="70" t="s">
        <v>1744</v>
      </c>
      <c r="K348" s="35"/>
      <c r="L348" s="35"/>
    </row>
    <row r="349" spans="2:12" ht="15.6" hidden="1" x14ac:dyDescent="0.3">
      <c r="B349" s="77"/>
      <c r="C349" s="78"/>
      <c r="D349" s="65" t="s">
        <v>1614</v>
      </c>
      <c r="E349" s="65" t="s">
        <v>1633</v>
      </c>
      <c r="F349" s="65"/>
      <c r="G349" s="68">
        <v>0</v>
      </c>
      <c r="H349" s="65"/>
      <c r="I349" s="82">
        <f>IF($J$32="Наличными",F349*H349,IF( $J$32="На р/с",Таблица132[[#This Row],[Цена при оплате на р/с, Евро]]*Таблица132[[#This Row],[ЗАКАЗ, шт (кратно 96)]],0))</f>
        <v>0</v>
      </c>
      <c r="J349" s="70" t="s">
        <v>1744</v>
      </c>
      <c r="K349" s="35"/>
      <c r="L349" s="35"/>
    </row>
    <row r="350" spans="2:12" ht="15.6" hidden="1" x14ac:dyDescent="0.3">
      <c r="B350" s="77"/>
      <c r="C350" s="78"/>
      <c r="D350" s="99" t="s">
        <v>1244</v>
      </c>
      <c r="E350" s="99" t="s">
        <v>1245</v>
      </c>
      <c r="F350" s="99"/>
      <c r="G350" s="100">
        <v>0</v>
      </c>
      <c r="H350" s="99"/>
      <c r="I350" s="82">
        <f>IF($J$32="Наличными",F350*H350,IF( $J$32="На р/с",Таблица132[[#This Row],[Цена при оплате на р/с, Евро]]*Таблица132[[#This Row],[ЗАКАЗ, шт (кратно 96)]],0))</f>
        <v>0</v>
      </c>
      <c r="J350" s="101" t="s">
        <v>1744</v>
      </c>
      <c r="K350" s="35"/>
      <c r="L350" s="35"/>
    </row>
    <row r="351" spans="2:12" ht="15.6" x14ac:dyDescent="0.3">
      <c r="B351" s="77"/>
      <c r="C351" s="78"/>
      <c r="D351" s="81" t="s">
        <v>283</v>
      </c>
      <c r="E351" s="81" t="s">
        <v>284</v>
      </c>
      <c r="F351" s="157">
        <v>1</v>
      </c>
      <c r="G351" s="157">
        <v>1.075268817204301</v>
      </c>
      <c r="H351" s="114"/>
      <c r="I351" s="82">
        <f>IF($J$32="Наличными",F351*H351,IF( $J$32="На р/с",Таблица132[[#This Row],[Цена при оплате на р/с, Евро]]*Таблица132[[#This Row],[ЗАКАЗ, шт (кратно 96)]],0))</f>
        <v>0</v>
      </c>
      <c r="J351" s="115"/>
      <c r="K351" s="35"/>
      <c r="L351" s="35"/>
    </row>
    <row r="352" spans="2:12" ht="15.6" hidden="1" x14ac:dyDescent="0.3">
      <c r="B352" s="77"/>
      <c r="C352" s="78"/>
      <c r="D352" s="104" t="s">
        <v>1615</v>
      </c>
      <c r="E352" s="104" t="s">
        <v>1661</v>
      </c>
      <c r="F352" s="104"/>
      <c r="G352" s="112">
        <v>0</v>
      </c>
      <c r="H352" s="113"/>
      <c r="I352" s="82">
        <f>IF($J$32="Наличными",F352*H352,IF( $J$32="На р/с",Таблица132[[#This Row],[Цена при оплате на р/с, Евро]]*Таблица132[[#This Row],[ЗАКАЗ, шт (кратно 96)]],0))</f>
        <v>0</v>
      </c>
      <c r="J352" s="106" t="s">
        <v>1744</v>
      </c>
      <c r="K352" s="35"/>
      <c r="L352" s="35"/>
    </row>
    <row r="353" spans="2:12" ht="15.6" x14ac:dyDescent="0.3">
      <c r="B353" s="77"/>
      <c r="C353" s="78"/>
      <c r="D353" s="81" t="s">
        <v>285</v>
      </c>
      <c r="E353" s="81" t="s">
        <v>286</v>
      </c>
      <c r="F353" s="157">
        <v>1.0900000000000001</v>
      </c>
      <c r="G353" s="157">
        <v>1.1720430107526882</v>
      </c>
      <c r="H353" s="114"/>
      <c r="I353" s="82">
        <f>IF($J$32="Наличными",F353*H353,IF( $J$32="На р/с",Таблица132[[#This Row],[Цена при оплате на р/с, Евро]]*Таблица132[[#This Row],[ЗАКАЗ, шт (кратно 96)]],0))</f>
        <v>0</v>
      </c>
      <c r="J353" s="115"/>
      <c r="K353" s="35"/>
      <c r="L353" s="35"/>
    </row>
    <row r="354" spans="2:12" ht="15.6" x14ac:dyDescent="0.3">
      <c r="B354" s="77"/>
      <c r="C354" s="78"/>
      <c r="D354" s="81" t="s">
        <v>287</v>
      </c>
      <c r="E354" s="81" t="s">
        <v>288</v>
      </c>
      <c r="F354" s="157">
        <v>1.22</v>
      </c>
      <c r="G354" s="157">
        <v>1.3118279569892473</v>
      </c>
      <c r="H354" s="114"/>
      <c r="I354" s="82">
        <f>IF($J$32="Наличными",F354*H354,IF( $J$32="На р/с",Таблица132[[#This Row],[Цена при оплате на р/с, Евро]]*Таблица132[[#This Row],[ЗАКАЗ, шт (кратно 96)]],0))</f>
        <v>0</v>
      </c>
      <c r="J354" s="115"/>
      <c r="K354" s="35"/>
      <c r="L354" s="35"/>
    </row>
    <row r="355" spans="2:12" ht="15.6" hidden="1" x14ac:dyDescent="0.3">
      <c r="B355" s="77"/>
      <c r="C355" s="78"/>
      <c r="D355" s="104" t="s">
        <v>1246</v>
      </c>
      <c r="E355" s="104" t="s">
        <v>1247</v>
      </c>
      <c r="F355" s="104"/>
      <c r="G355" s="105">
        <v>0</v>
      </c>
      <c r="H355" s="104"/>
      <c r="I355" s="82">
        <f>IF($J$32="Наличными",F355*H355,IF( $J$32="На р/с",Таблица132[[#This Row],[Цена при оплате на р/с, Евро]]*Таблица132[[#This Row],[ЗАКАЗ, шт (кратно 96)]],0))</f>
        <v>0</v>
      </c>
      <c r="J355" s="106" t="s">
        <v>1744</v>
      </c>
      <c r="K355" s="35"/>
      <c r="L355" s="35"/>
    </row>
    <row r="356" spans="2:12" ht="15.6" x14ac:dyDescent="0.3">
      <c r="B356" s="77"/>
      <c r="C356" s="78"/>
      <c r="D356" s="81" t="s">
        <v>289</v>
      </c>
      <c r="E356" s="81" t="s">
        <v>290</v>
      </c>
      <c r="F356" s="157">
        <v>1.1100000000000001</v>
      </c>
      <c r="G356" s="157">
        <v>1.1935483870967742</v>
      </c>
      <c r="H356" s="114"/>
      <c r="I356" s="82">
        <f>IF($J$32="Наличными",F356*H356,IF( $J$32="На р/с",Таблица132[[#This Row],[Цена при оплате на р/с, Евро]]*Таблица132[[#This Row],[ЗАКАЗ, шт (кратно 96)]],0))</f>
        <v>0</v>
      </c>
      <c r="J356" s="115"/>
      <c r="K356" s="35"/>
      <c r="L356" s="35"/>
    </row>
    <row r="357" spans="2:12" ht="15.6" hidden="1" x14ac:dyDescent="0.3">
      <c r="B357" s="77"/>
      <c r="C357" s="78"/>
      <c r="D357" s="107" t="s">
        <v>291</v>
      </c>
      <c r="E357" s="107" t="s">
        <v>292</v>
      </c>
      <c r="F357" s="107"/>
      <c r="G357" s="108">
        <v>0</v>
      </c>
      <c r="H357" s="109"/>
      <c r="I357" s="82">
        <f>IF($J$32="Наличными",F357*H357,IF( $J$32="На р/с",Таблица132[[#This Row],[Цена при оплате на р/с, Евро]]*Таблица132[[#This Row],[ЗАКАЗ, шт (кратно 96)]],0))</f>
        <v>0</v>
      </c>
      <c r="J357" s="110" t="s">
        <v>1744</v>
      </c>
      <c r="K357" s="35"/>
      <c r="L357" s="35"/>
    </row>
    <row r="358" spans="2:12" ht="15.6" hidden="1" x14ac:dyDescent="0.3">
      <c r="B358" s="77"/>
      <c r="C358" s="78"/>
      <c r="D358" s="65" t="s">
        <v>1248</v>
      </c>
      <c r="E358" s="65" t="s">
        <v>1249</v>
      </c>
      <c r="F358" s="65"/>
      <c r="G358" s="68">
        <v>0</v>
      </c>
      <c r="H358" s="65"/>
      <c r="I358" s="82">
        <f>IF($J$32="Наличными",F358*H358,IF( $J$32="На р/с",Таблица132[[#This Row],[Цена при оплате на р/с, Евро]]*Таблица132[[#This Row],[ЗАКАЗ, шт (кратно 96)]],0))</f>
        <v>0</v>
      </c>
      <c r="J358" s="70" t="s">
        <v>1744</v>
      </c>
      <c r="K358" s="35"/>
      <c r="L358" s="35"/>
    </row>
    <row r="359" spans="2:12" ht="15.6" hidden="1" x14ac:dyDescent="0.3">
      <c r="B359" s="77"/>
      <c r="C359" s="78"/>
      <c r="D359" s="65" t="s">
        <v>293</v>
      </c>
      <c r="E359" s="65" t="s">
        <v>294</v>
      </c>
      <c r="F359" s="65"/>
      <c r="G359" s="68">
        <v>0</v>
      </c>
      <c r="H359" s="65"/>
      <c r="I359" s="82">
        <f>IF($J$32="Наличными",F359*H359,IF( $J$32="На р/с",Таблица132[[#This Row],[Цена при оплате на р/с, Евро]]*Таблица132[[#This Row],[ЗАКАЗ, шт (кратно 96)]],0))</f>
        <v>0</v>
      </c>
      <c r="J359" s="70" t="s">
        <v>1744</v>
      </c>
      <c r="K359" s="35"/>
      <c r="L359" s="35"/>
    </row>
    <row r="360" spans="2:12" ht="15.6" hidden="1" x14ac:dyDescent="0.3">
      <c r="B360" s="77"/>
      <c r="C360" s="78"/>
      <c r="D360" s="99" t="s">
        <v>1347</v>
      </c>
      <c r="E360" s="99" t="s">
        <v>1348</v>
      </c>
      <c r="F360" s="99"/>
      <c r="G360" s="100">
        <v>0</v>
      </c>
      <c r="H360" s="99"/>
      <c r="I360" s="82">
        <f>IF($J$32="Наличными",F360*H360,IF( $J$32="На р/с",Таблица132[[#This Row],[Цена при оплате на р/с, Евро]]*Таблица132[[#This Row],[ЗАКАЗ, шт (кратно 96)]],0))</f>
        <v>0</v>
      </c>
      <c r="J360" s="101" t="s">
        <v>1744</v>
      </c>
      <c r="K360" s="35"/>
      <c r="L360" s="35"/>
    </row>
    <row r="361" spans="2:12" ht="15.6" x14ac:dyDescent="0.3">
      <c r="B361" s="77"/>
      <c r="C361" s="78"/>
      <c r="D361" s="81" t="s">
        <v>295</v>
      </c>
      <c r="E361" s="81" t="s">
        <v>296</v>
      </c>
      <c r="F361" s="157">
        <v>1.22</v>
      </c>
      <c r="G361" s="157">
        <v>1.3118279569892473</v>
      </c>
      <c r="H361" s="114"/>
      <c r="I361" s="82">
        <f>IF($J$32="Наличными",F361*H361,IF( $J$32="На р/с",Таблица132[[#This Row],[Цена при оплате на р/с, Евро]]*Таблица132[[#This Row],[ЗАКАЗ, шт (кратно 96)]],0))</f>
        <v>0</v>
      </c>
      <c r="J361" s="115"/>
      <c r="K361" s="35"/>
      <c r="L361" s="35"/>
    </row>
    <row r="362" spans="2:12" ht="15.6" hidden="1" x14ac:dyDescent="0.3">
      <c r="B362" s="77"/>
      <c r="C362" s="78"/>
      <c r="D362" s="104" t="s">
        <v>1250</v>
      </c>
      <c r="E362" s="104" t="s">
        <v>1251</v>
      </c>
      <c r="F362" s="104"/>
      <c r="G362" s="105">
        <v>0</v>
      </c>
      <c r="H362" s="104"/>
      <c r="I362" s="82">
        <f>IF($J$32="Наличными",F362*H362,IF( $J$32="На р/с",Таблица132[[#This Row],[Цена при оплате на р/с, Евро]]*Таблица132[[#This Row],[ЗАКАЗ, шт (кратно 96)]],0))</f>
        <v>0</v>
      </c>
      <c r="J362" s="106" t="s">
        <v>1744</v>
      </c>
      <c r="K362" s="35"/>
      <c r="L362" s="35"/>
    </row>
    <row r="363" spans="2:12" ht="15.6" x14ac:dyDescent="0.3">
      <c r="B363" s="77"/>
      <c r="C363" s="78"/>
      <c r="D363" s="81" t="s">
        <v>297</v>
      </c>
      <c r="E363" s="81" t="s">
        <v>298</v>
      </c>
      <c r="F363" s="157">
        <v>1.06</v>
      </c>
      <c r="G363" s="157">
        <v>1.1397849462365592</v>
      </c>
      <c r="H363" s="114"/>
      <c r="I363" s="82">
        <f>IF($J$32="Наличными",F363*H363,IF( $J$32="На р/с",Таблица132[[#This Row],[Цена при оплате на р/с, Евро]]*Таблица132[[#This Row],[ЗАКАЗ, шт (кратно 96)]],0))</f>
        <v>0</v>
      </c>
      <c r="J363" s="115"/>
      <c r="K363" s="35"/>
      <c r="L363" s="35"/>
    </row>
    <row r="364" spans="2:12" ht="15.6" hidden="1" x14ac:dyDescent="0.3">
      <c r="B364" s="77"/>
      <c r="C364" s="78"/>
      <c r="D364" s="104" t="s">
        <v>1550</v>
      </c>
      <c r="E364" s="104" t="s">
        <v>1551</v>
      </c>
      <c r="F364" s="104"/>
      <c r="G364" s="105">
        <v>0</v>
      </c>
      <c r="H364" s="104"/>
      <c r="I364" s="82">
        <f>IF($J$32="Наличными",F364*H364,IF( $J$32="На р/с",Таблица132[[#This Row],[Цена при оплате на р/с, Евро]]*Таблица132[[#This Row],[ЗАКАЗ, шт (кратно 96)]],0))</f>
        <v>0</v>
      </c>
      <c r="J364" s="106" t="s">
        <v>1744</v>
      </c>
      <c r="K364" s="35"/>
      <c r="L364" s="35"/>
    </row>
    <row r="365" spans="2:12" ht="15.6" x14ac:dyDescent="0.3">
      <c r="B365" s="77"/>
      <c r="C365" s="78"/>
      <c r="D365" s="81" t="s">
        <v>1705</v>
      </c>
      <c r="E365" s="81" t="s">
        <v>1706</v>
      </c>
      <c r="F365" s="157">
        <v>1.0497674418604652</v>
      </c>
      <c r="G365" s="157">
        <v>1.1287821955488873</v>
      </c>
      <c r="H365" s="114"/>
      <c r="I365" s="82">
        <f>IF($J$32="Наличными",F365*H365,IF( $J$32="На р/с",Таблица132[[#This Row],[Цена при оплате на р/с, Евро]]*Таблица132[[#This Row],[ЗАКАЗ, шт (кратно 96)]],0))</f>
        <v>0</v>
      </c>
      <c r="J365" s="115"/>
      <c r="K365" s="35"/>
      <c r="L365" s="35"/>
    </row>
    <row r="366" spans="2:12" ht="15.6" x14ac:dyDescent="0.3">
      <c r="B366" s="77"/>
      <c r="C366" s="78"/>
      <c r="D366" s="81" t="s">
        <v>1707</v>
      </c>
      <c r="E366" s="81" t="s">
        <v>1708</v>
      </c>
      <c r="F366" s="157">
        <v>1.0497674418604652</v>
      </c>
      <c r="G366" s="157">
        <v>1.1287821955488873</v>
      </c>
      <c r="H366" s="114"/>
      <c r="I366" s="82">
        <f>IF($J$32="Наличными",F366*H366,IF( $J$32="На р/с",Таблица132[[#This Row],[Цена при оплате на р/с, Евро]]*Таблица132[[#This Row],[ЗАКАЗ, шт (кратно 96)]],0))</f>
        <v>0</v>
      </c>
      <c r="J366" s="115"/>
      <c r="K366" s="35"/>
      <c r="L366" s="35"/>
    </row>
    <row r="367" spans="2:12" ht="15.6" hidden="1" x14ac:dyDescent="0.3">
      <c r="B367" s="77"/>
      <c r="C367" s="78"/>
      <c r="D367" s="107" t="s">
        <v>1563</v>
      </c>
      <c r="E367" s="107" t="s">
        <v>1564</v>
      </c>
      <c r="F367" s="107"/>
      <c r="G367" s="111">
        <v>0</v>
      </c>
      <c r="H367" s="107"/>
      <c r="I367" s="82">
        <f>IF($J$32="Наличными",F367*H367,IF( $J$32="На р/с",Таблица132[[#This Row],[Цена при оплате на р/с, Евро]]*Таблица132[[#This Row],[ЗАКАЗ, шт (кратно 96)]],0))</f>
        <v>0</v>
      </c>
      <c r="J367" s="110" t="s">
        <v>1744</v>
      </c>
      <c r="K367" s="35"/>
      <c r="L367" s="35"/>
    </row>
    <row r="368" spans="2:12" ht="15.6" hidden="1" x14ac:dyDescent="0.3">
      <c r="B368" s="77"/>
      <c r="C368" s="78"/>
      <c r="D368" s="65" t="s">
        <v>1565</v>
      </c>
      <c r="E368" s="65" t="s">
        <v>1566</v>
      </c>
      <c r="F368" s="65"/>
      <c r="G368" s="68">
        <v>0</v>
      </c>
      <c r="H368" s="65"/>
      <c r="I368" s="82">
        <f>IF($J$32="Наличными",F368*H368,IF( $J$32="На р/с",Таблица132[[#This Row],[Цена при оплате на р/с, Евро]]*Таблица132[[#This Row],[ЗАКАЗ, шт (кратно 96)]],0))</f>
        <v>0</v>
      </c>
      <c r="J368" s="70" t="s">
        <v>1744</v>
      </c>
      <c r="K368" s="35"/>
      <c r="L368" s="35"/>
    </row>
    <row r="369" spans="2:12" ht="15.6" hidden="1" x14ac:dyDescent="0.3">
      <c r="B369" s="77"/>
      <c r="C369" s="78"/>
      <c r="D369" s="99" t="s">
        <v>1711</v>
      </c>
      <c r="E369" s="99" t="s">
        <v>1712</v>
      </c>
      <c r="F369" s="100"/>
      <c r="G369" s="102">
        <v>0</v>
      </c>
      <c r="H369" s="103"/>
      <c r="I369" s="82">
        <f>IF($J$32="Наличными",F369*H369,IF( $J$32="На р/с",Таблица132[[#This Row],[Цена при оплате на р/с, Евро]]*Таблица132[[#This Row],[ЗАКАЗ, шт (кратно 96)]],0))</f>
        <v>0</v>
      </c>
      <c r="J369" s="101" t="s">
        <v>1744</v>
      </c>
      <c r="K369" s="35"/>
      <c r="L369" s="35"/>
    </row>
    <row r="370" spans="2:12" ht="15.6" x14ac:dyDescent="0.3">
      <c r="B370" s="77"/>
      <c r="C370" s="78"/>
      <c r="D370" s="81" t="s">
        <v>1709</v>
      </c>
      <c r="E370" s="81" t="s">
        <v>1710</v>
      </c>
      <c r="F370" s="157">
        <v>1.22</v>
      </c>
      <c r="G370" s="157">
        <v>1.3118279569892473</v>
      </c>
      <c r="H370" s="114"/>
      <c r="I370" s="82">
        <f>IF($J$32="Наличными",F370*H370,IF( $J$32="На р/с",Таблица132[[#This Row],[Цена при оплате на р/с, Евро]]*Таблица132[[#This Row],[ЗАКАЗ, шт (кратно 96)]],0))</f>
        <v>0</v>
      </c>
      <c r="J370" s="115"/>
      <c r="K370" s="35"/>
      <c r="L370" s="35"/>
    </row>
    <row r="371" spans="2:12" ht="15.6" hidden="1" x14ac:dyDescent="0.3">
      <c r="B371" s="77"/>
      <c r="C371" s="78"/>
      <c r="D371" s="104" t="s">
        <v>1567</v>
      </c>
      <c r="E371" s="104" t="s">
        <v>1568</v>
      </c>
      <c r="F371" s="104"/>
      <c r="G371" s="105">
        <v>0</v>
      </c>
      <c r="H371" s="104"/>
      <c r="I371" s="82">
        <f>IF($J$32="Наличными",F371*H371,IF( $J$32="На р/с",Таблица132[[#This Row],[Цена при оплате на р/с, Евро]]*Таблица132[[#This Row],[ЗАКАЗ, шт (кратно 96)]],0))</f>
        <v>0</v>
      </c>
      <c r="J371" s="106" t="s">
        <v>1744</v>
      </c>
      <c r="K371" s="35"/>
      <c r="L371" s="35"/>
    </row>
    <row r="372" spans="2:12" ht="15.6" x14ac:dyDescent="0.3">
      <c r="B372" s="77"/>
      <c r="C372" s="78"/>
      <c r="D372" s="81" t="s">
        <v>718</v>
      </c>
      <c r="E372" s="81" t="s">
        <v>719</v>
      </c>
      <c r="F372" s="157">
        <v>1.1499999999999999</v>
      </c>
      <c r="G372" s="157">
        <v>1.236559139784946</v>
      </c>
      <c r="H372" s="114"/>
      <c r="I372" s="82">
        <f>IF($J$32="Наличными",F372*H372,IF( $J$32="На р/с",Таблица132[[#This Row],[Цена при оплате на р/с, Евро]]*Таблица132[[#This Row],[ЗАКАЗ, шт (кратно 96)]],0))</f>
        <v>0</v>
      </c>
      <c r="J372" s="115"/>
      <c r="K372" s="35"/>
      <c r="L372" s="35"/>
    </row>
    <row r="373" spans="2:12" ht="15.6" x14ac:dyDescent="0.3">
      <c r="B373" s="77"/>
      <c r="C373" s="78"/>
      <c r="D373" s="81" t="s">
        <v>750</v>
      </c>
      <c r="E373" s="81" t="s">
        <v>751</v>
      </c>
      <c r="F373" s="157">
        <v>0.94</v>
      </c>
      <c r="G373" s="157">
        <v>1.010752688172043</v>
      </c>
      <c r="H373" s="114"/>
      <c r="I373" s="82">
        <f>IF($J$32="Наличными",F373*H373,IF( $J$32="На р/с",Таблица132[[#This Row],[Цена при оплате на р/с, Евро]]*Таблица132[[#This Row],[ЗАКАЗ, шт (кратно 96)]],0))</f>
        <v>0</v>
      </c>
      <c r="J373" s="115"/>
      <c r="K373" s="35"/>
      <c r="L373" s="35"/>
    </row>
    <row r="374" spans="2:12" ht="15.6" x14ac:dyDescent="0.3">
      <c r="B374" s="77"/>
      <c r="C374" s="78"/>
      <c r="D374" s="81" t="s">
        <v>1252</v>
      </c>
      <c r="E374" s="81" t="s">
        <v>1253</v>
      </c>
      <c r="F374" s="157">
        <v>1.02</v>
      </c>
      <c r="G374" s="157">
        <v>1.096774193548387</v>
      </c>
      <c r="H374" s="114"/>
      <c r="I374" s="82">
        <f>IF($J$32="Наличными",F374*H374,IF( $J$32="На р/с",Таблица132[[#This Row],[Цена при оплате на р/с, Евро]]*Таблица132[[#This Row],[ЗАКАЗ, шт (кратно 96)]],0))</f>
        <v>0</v>
      </c>
      <c r="J374" s="115"/>
      <c r="K374" s="35"/>
      <c r="L374" s="35"/>
    </row>
    <row r="375" spans="2:12" ht="15.6" x14ac:dyDescent="0.3">
      <c r="B375" s="77"/>
      <c r="C375" s="78"/>
      <c r="D375" s="81" t="s">
        <v>752</v>
      </c>
      <c r="E375" s="81" t="s">
        <v>753</v>
      </c>
      <c r="F375" s="157">
        <v>1.02</v>
      </c>
      <c r="G375" s="157">
        <v>1.096774193548387</v>
      </c>
      <c r="H375" s="114"/>
      <c r="I375" s="82">
        <f>IF($J$32="Наличными",F375*H375,IF( $J$32="На р/с",Таблица132[[#This Row],[Цена при оплате на р/с, Евро]]*Таблица132[[#This Row],[ЗАКАЗ, шт (кратно 96)]],0))</f>
        <v>0</v>
      </c>
      <c r="J375" s="115"/>
      <c r="K375" s="35"/>
      <c r="L375" s="35"/>
    </row>
    <row r="376" spans="2:12" ht="15.6" x14ac:dyDescent="0.3">
      <c r="B376" s="77"/>
      <c r="C376" s="78"/>
      <c r="D376" s="81" t="s">
        <v>738</v>
      </c>
      <c r="E376" s="81" t="s">
        <v>739</v>
      </c>
      <c r="F376" s="157">
        <v>1.02</v>
      </c>
      <c r="G376" s="157">
        <v>1.096774193548387</v>
      </c>
      <c r="H376" s="114"/>
      <c r="I376" s="82">
        <f>IF($J$32="Наличными",F376*H376,IF( $J$32="На р/с",Таблица132[[#This Row],[Цена при оплате на р/с, Евро]]*Таблица132[[#This Row],[ЗАКАЗ, шт (кратно 96)]],0))</f>
        <v>0</v>
      </c>
      <c r="J376" s="115"/>
      <c r="K376" s="35"/>
      <c r="L376" s="35"/>
    </row>
    <row r="377" spans="2:12" ht="15.6" hidden="1" x14ac:dyDescent="0.3">
      <c r="B377" s="77"/>
      <c r="C377" s="78"/>
      <c r="D377" s="104" t="s">
        <v>1254</v>
      </c>
      <c r="E377" s="104" t="s">
        <v>1255</v>
      </c>
      <c r="F377" s="104"/>
      <c r="G377" s="112">
        <v>0</v>
      </c>
      <c r="H377" s="113"/>
      <c r="I377" s="82">
        <f>IF($J$32="Наличными",F377*H377,IF( $J$32="На р/с",Таблица132[[#This Row],[Цена при оплате на р/с, Евро]]*Таблица132[[#This Row],[ЗАКАЗ, шт (кратно 96)]],0))</f>
        <v>0</v>
      </c>
      <c r="J377" s="106" t="s">
        <v>1744</v>
      </c>
      <c r="K377" s="35"/>
      <c r="L377" s="35"/>
    </row>
    <row r="378" spans="2:12" ht="15.6" x14ac:dyDescent="0.3">
      <c r="B378" s="77"/>
      <c r="C378" s="78"/>
      <c r="D378" s="81" t="s">
        <v>736</v>
      </c>
      <c r="E378" s="81" t="s">
        <v>737</v>
      </c>
      <c r="F378" s="157">
        <v>1.02</v>
      </c>
      <c r="G378" s="157">
        <v>1.096774193548387</v>
      </c>
      <c r="H378" s="114"/>
      <c r="I378" s="82">
        <f>IF($J$32="Наличными",F378*H378,IF( $J$32="На р/с",Таблица132[[#This Row],[Цена при оплате на р/с, Евро]]*Таблица132[[#This Row],[ЗАКАЗ, шт (кратно 96)]],0))</f>
        <v>0</v>
      </c>
      <c r="J378" s="115"/>
      <c r="K378" s="35"/>
      <c r="L378" s="35"/>
    </row>
    <row r="379" spans="2:12" ht="15.6" hidden="1" x14ac:dyDescent="0.3">
      <c r="B379" s="77"/>
      <c r="C379" s="78"/>
      <c r="D379" s="104" t="s">
        <v>1077</v>
      </c>
      <c r="E379" s="104" t="s">
        <v>1030</v>
      </c>
      <c r="F379" s="104"/>
      <c r="G379" s="112">
        <v>0</v>
      </c>
      <c r="H379" s="113"/>
      <c r="I379" s="82">
        <f>IF($J$32="Наличными",F379*H379,IF( $J$32="На р/с",Таблица132[[#This Row],[Цена при оплате на р/с, Евро]]*Таблица132[[#This Row],[ЗАКАЗ, шт (кратно 96)]],0))</f>
        <v>0</v>
      </c>
      <c r="J379" s="106" t="s">
        <v>1744</v>
      </c>
      <c r="K379" s="35"/>
      <c r="L379" s="35"/>
    </row>
    <row r="380" spans="2:12" ht="15.6" x14ac:dyDescent="0.3">
      <c r="B380" s="77"/>
      <c r="C380" s="78"/>
      <c r="D380" s="81" t="s">
        <v>748</v>
      </c>
      <c r="E380" s="81" t="s">
        <v>749</v>
      </c>
      <c r="F380" s="157">
        <v>1.02</v>
      </c>
      <c r="G380" s="157">
        <v>1.096774193548387</v>
      </c>
      <c r="H380" s="114"/>
      <c r="I380" s="82">
        <f>IF($J$32="Наличными",F380*H380,IF( $J$32="На р/с",Таблица132[[#This Row],[Цена при оплате на р/с, Евро]]*Таблица132[[#This Row],[ЗАКАЗ, шт (кратно 96)]],0))</f>
        <v>0</v>
      </c>
      <c r="J380" s="115"/>
      <c r="K380" s="35"/>
      <c r="L380" s="35"/>
    </row>
    <row r="381" spans="2:12" ht="15.6" x14ac:dyDescent="0.3">
      <c r="B381" s="77"/>
      <c r="C381" s="78"/>
      <c r="D381" s="81" t="s">
        <v>740</v>
      </c>
      <c r="E381" s="81" t="s">
        <v>741</v>
      </c>
      <c r="F381" s="157">
        <v>1.02</v>
      </c>
      <c r="G381" s="157">
        <v>1.096774193548387</v>
      </c>
      <c r="H381" s="114"/>
      <c r="I381" s="82">
        <f>IF($J$32="Наличными",F381*H381,IF( $J$32="На р/с",Таблица132[[#This Row],[Цена при оплате на р/с, Евро]]*Таблица132[[#This Row],[ЗАКАЗ, шт (кратно 96)]],0))</f>
        <v>0</v>
      </c>
      <c r="J381" s="115"/>
      <c r="K381" s="35"/>
      <c r="L381" s="35"/>
    </row>
    <row r="382" spans="2:12" ht="15.6" x14ac:dyDescent="0.3">
      <c r="B382" s="77"/>
      <c r="C382" s="78"/>
      <c r="D382" s="81" t="s">
        <v>742</v>
      </c>
      <c r="E382" s="81" t="s">
        <v>743</v>
      </c>
      <c r="F382" s="157">
        <v>1.02</v>
      </c>
      <c r="G382" s="157">
        <v>1.096774193548387</v>
      </c>
      <c r="H382" s="114"/>
      <c r="I382" s="82">
        <f>IF($J$32="Наличными",F382*H382,IF( $J$32="На р/с",Таблица132[[#This Row],[Цена при оплате на р/с, Евро]]*Таблица132[[#This Row],[ЗАКАЗ, шт (кратно 96)]],0))</f>
        <v>0</v>
      </c>
      <c r="J382" s="115"/>
      <c r="K382" s="35"/>
      <c r="L382" s="35"/>
    </row>
    <row r="383" spans="2:12" ht="15.6" hidden="1" x14ac:dyDescent="0.3">
      <c r="B383" s="77"/>
      <c r="C383" s="78"/>
      <c r="D383" s="104" t="s">
        <v>1076</v>
      </c>
      <c r="E383" s="104" t="s">
        <v>1029</v>
      </c>
      <c r="F383" s="104"/>
      <c r="G383" s="112">
        <v>0</v>
      </c>
      <c r="H383" s="113"/>
      <c r="I383" s="82">
        <f>IF($J$32="Наличными",F383*H383,IF( $J$32="На р/с",Таблица132[[#This Row],[Цена при оплате на р/с, Евро]]*Таблица132[[#This Row],[ЗАКАЗ, шт (кратно 96)]],0))</f>
        <v>0</v>
      </c>
      <c r="J383" s="106" t="s">
        <v>1744</v>
      </c>
      <c r="K383" s="35"/>
      <c r="L383" s="35"/>
    </row>
    <row r="384" spans="2:12" ht="15.6" x14ac:dyDescent="0.3">
      <c r="B384" s="77"/>
      <c r="C384" s="78"/>
      <c r="D384" s="81" t="s">
        <v>744</v>
      </c>
      <c r="E384" s="81" t="s">
        <v>745</v>
      </c>
      <c r="F384" s="157">
        <v>1.02</v>
      </c>
      <c r="G384" s="157">
        <v>1.096774193548387</v>
      </c>
      <c r="H384" s="114"/>
      <c r="I384" s="82">
        <f>IF($J$32="Наличными",F384*H384,IF( $J$32="На р/с",Таблица132[[#This Row],[Цена при оплате на р/с, Евро]]*Таблица132[[#This Row],[ЗАКАЗ, шт (кратно 96)]],0))</f>
        <v>0</v>
      </c>
      <c r="J384" s="115"/>
      <c r="K384" s="35"/>
      <c r="L384" s="35"/>
    </row>
    <row r="385" spans="2:12" ht="15.6" x14ac:dyDescent="0.3">
      <c r="B385" s="77"/>
      <c r="C385" s="78"/>
      <c r="D385" s="81" t="s">
        <v>746</v>
      </c>
      <c r="E385" s="81" t="s">
        <v>747</v>
      </c>
      <c r="F385" s="157">
        <v>1.02</v>
      </c>
      <c r="G385" s="157">
        <v>1.096774193548387</v>
      </c>
      <c r="H385" s="114"/>
      <c r="I385" s="82">
        <f>IF($J$32="Наличными",F385*H385,IF( $J$32="На р/с",Таблица132[[#This Row],[Цена при оплате на р/с, Евро]]*Таблица132[[#This Row],[ЗАКАЗ, шт (кратно 96)]],0))</f>
        <v>0</v>
      </c>
      <c r="J385" s="115"/>
      <c r="K385" s="35"/>
      <c r="L385" s="35"/>
    </row>
    <row r="386" spans="2:12" ht="15.6" x14ac:dyDescent="0.3">
      <c r="B386" s="77"/>
      <c r="C386" s="78"/>
      <c r="D386" s="81" t="s">
        <v>712</v>
      </c>
      <c r="E386" s="81" t="s">
        <v>713</v>
      </c>
      <c r="F386" s="157">
        <v>1.02</v>
      </c>
      <c r="G386" s="157">
        <v>1.096774193548387</v>
      </c>
      <c r="H386" s="114"/>
      <c r="I386" s="82">
        <f>IF($J$32="Наличными",F386*H386,IF( $J$32="На р/с",Таблица132[[#This Row],[Цена при оплате на р/с, Евро]]*Таблица132[[#This Row],[ЗАКАЗ, шт (кратно 96)]],0))</f>
        <v>0</v>
      </c>
      <c r="J386" s="115"/>
      <c r="K386" s="35"/>
      <c r="L386" s="35"/>
    </row>
    <row r="387" spans="2:12" ht="15.6" hidden="1" x14ac:dyDescent="0.3">
      <c r="B387" s="77"/>
      <c r="C387" s="78"/>
      <c r="D387" s="104" t="s">
        <v>1074</v>
      </c>
      <c r="E387" s="104" t="s">
        <v>1027</v>
      </c>
      <c r="F387" s="104"/>
      <c r="G387" s="112">
        <v>0</v>
      </c>
      <c r="H387" s="113"/>
      <c r="I387" s="82">
        <f>IF($J$32="Наличными",F387*H387,IF( $J$32="На р/с",Таблица132[[#This Row],[Цена при оплате на р/с, Евро]]*Таблица132[[#This Row],[ЗАКАЗ, шт (кратно 96)]],0))</f>
        <v>0</v>
      </c>
      <c r="J387" s="106" t="s">
        <v>1744</v>
      </c>
      <c r="K387" s="35"/>
      <c r="L387" s="35"/>
    </row>
    <row r="388" spans="2:12" ht="15.6" x14ac:dyDescent="0.3">
      <c r="B388" s="77"/>
      <c r="C388" s="78"/>
      <c r="D388" s="81" t="s">
        <v>714</v>
      </c>
      <c r="E388" s="81" t="s">
        <v>715</v>
      </c>
      <c r="F388" s="157">
        <v>1.02</v>
      </c>
      <c r="G388" s="157">
        <v>1.096774193548387</v>
      </c>
      <c r="H388" s="114"/>
      <c r="I388" s="82">
        <f>IF($J$32="Наличными",F388*H388,IF( $J$32="На р/с",Таблица132[[#This Row],[Цена при оплате на р/с, Евро]]*Таблица132[[#This Row],[ЗАКАЗ, шт (кратно 96)]],0))</f>
        <v>0</v>
      </c>
      <c r="J388" s="115"/>
      <c r="K388" s="35"/>
      <c r="L388" s="35"/>
    </row>
    <row r="389" spans="2:12" ht="15.6" x14ac:dyDescent="0.3">
      <c r="B389" s="77"/>
      <c r="C389" s="78"/>
      <c r="D389" s="81" t="s">
        <v>716</v>
      </c>
      <c r="E389" s="81" t="s">
        <v>717</v>
      </c>
      <c r="F389" s="157">
        <v>1.02</v>
      </c>
      <c r="G389" s="157">
        <v>1.096774193548387</v>
      </c>
      <c r="H389" s="114"/>
      <c r="I389" s="82">
        <f>IF($J$32="Наличными",F389*H389,IF( $J$32="На р/с",Таблица132[[#This Row],[Цена при оплате на р/с, Евро]]*Таблица132[[#This Row],[ЗАКАЗ, шт (кратно 96)]],0))</f>
        <v>0</v>
      </c>
      <c r="J389" s="115"/>
      <c r="K389" s="35"/>
      <c r="L389" s="35"/>
    </row>
    <row r="390" spans="2:12" ht="15.6" x14ac:dyDescent="0.3">
      <c r="B390" s="77"/>
      <c r="C390" s="78"/>
      <c r="D390" s="81" t="s">
        <v>1256</v>
      </c>
      <c r="E390" s="81" t="s">
        <v>1257</v>
      </c>
      <c r="F390" s="157">
        <v>1.06</v>
      </c>
      <c r="G390" s="157">
        <v>1.1397849462365592</v>
      </c>
      <c r="H390" s="114"/>
      <c r="I390" s="82">
        <f>IF($J$32="Наличными",F390*H390,IF( $J$32="На р/с",Таблица132[[#This Row],[Цена при оплате на р/с, Евро]]*Таблица132[[#This Row],[ЗАКАЗ, шт (кратно 96)]],0))</f>
        <v>0</v>
      </c>
      <c r="J390" s="115" t="s">
        <v>1673</v>
      </c>
      <c r="K390" s="35"/>
      <c r="L390" s="35"/>
    </row>
    <row r="391" spans="2:12" ht="15.6" x14ac:dyDescent="0.3">
      <c r="B391" s="77"/>
      <c r="C391" s="78"/>
      <c r="D391" s="81" t="s">
        <v>1598</v>
      </c>
      <c r="E391" s="81" t="s">
        <v>1599</v>
      </c>
      <c r="F391" s="157">
        <v>1.06</v>
      </c>
      <c r="G391" s="157">
        <v>1.1397849462365592</v>
      </c>
      <c r="H391" s="114"/>
      <c r="I391" s="82">
        <f>IF($J$32="Наличными",F391*H391,IF( $J$32="На р/с",Таблица132[[#This Row],[Цена при оплате на р/с, Евро]]*Таблица132[[#This Row],[ЗАКАЗ, шт (кратно 96)]],0))</f>
        <v>0</v>
      </c>
      <c r="J391" s="115"/>
      <c r="K391" s="35"/>
      <c r="L391" s="35"/>
    </row>
    <row r="392" spans="2:12" ht="15.6" x14ac:dyDescent="0.3">
      <c r="B392" s="77"/>
      <c r="C392" s="78"/>
      <c r="D392" s="81" t="s">
        <v>1258</v>
      </c>
      <c r="E392" s="81" t="s">
        <v>1259</v>
      </c>
      <c r="F392" s="157">
        <v>1.06</v>
      </c>
      <c r="G392" s="157">
        <v>1.1397849462365592</v>
      </c>
      <c r="H392" s="114"/>
      <c r="I392" s="82">
        <f>IF($J$32="Наличными",F392*H392,IF( $J$32="На р/с",Таблица132[[#This Row],[Цена при оплате на р/с, Евро]]*Таблица132[[#This Row],[ЗАКАЗ, шт (кратно 96)]],0))</f>
        <v>0</v>
      </c>
      <c r="J392" s="115"/>
      <c r="K392" s="35"/>
      <c r="L392" s="35"/>
    </row>
    <row r="393" spans="2:12" ht="15.6" hidden="1" x14ac:dyDescent="0.3">
      <c r="B393" s="77"/>
      <c r="C393" s="78"/>
      <c r="D393" s="107" t="s">
        <v>1606</v>
      </c>
      <c r="E393" s="107" t="s">
        <v>1634</v>
      </c>
      <c r="F393" s="107"/>
      <c r="G393" s="111">
        <v>0</v>
      </c>
      <c r="H393" s="107"/>
      <c r="I393" s="82">
        <f>IF($J$32="Наличными",F393*H393,IF( $J$32="На р/с",Таблица132[[#This Row],[Цена при оплате на р/с, Евро]]*Таблица132[[#This Row],[ЗАКАЗ, шт (кратно 96)]],0))</f>
        <v>0</v>
      </c>
      <c r="J393" s="110" t="s">
        <v>1744</v>
      </c>
      <c r="K393" s="35"/>
      <c r="L393" s="35"/>
    </row>
    <row r="394" spans="2:12" ht="15.6" hidden="1" x14ac:dyDescent="0.3">
      <c r="B394" s="77"/>
      <c r="C394" s="78"/>
      <c r="D394" s="65" t="s">
        <v>1262</v>
      </c>
      <c r="E394" s="65" t="s">
        <v>1263</v>
      </c>
      <c r="F394" s="65"/>
      <c r="G394" s="68">
        <v>0</v>
      </c>
      <c r="H394" s="65"/>
      <c r="I394" s="82">
        <f>IF($J$32="Наличными",F394*H394,IF( $J$32="На р/с",Таблица132[[#This Row],[Цена при оплате на р/с, Евро]]*Таблица132[[#This Row],[ЗАКАЗ, шт (кратно 96)]],0))</f>
        <v>0</v>
      </c>
      <c r="J394" s="70" t="s">
        <v>1744</v>
      </c>
      <c r="K394" s="35"/>
      <c r="L394" s="35"/>
    </row>
    <row r="395" spans="2:12" ht="15.6" hidden="1" x14ac:dyDescent="0.3">
      <c r="B395" s="77"/>
      <c r="C395" s="78"/>
      <c r="D395" s="65" t="s">
        <v>1260</v>
      </c>
      <c r="E395" s="65" t="s">
        <v>1261</v>
      </c>
      <c r="F395" s="65"/>
      <c r="G395" s="67">
        <v>0</v>
      </c>
      <c r="H395" s="66"/>
      <c r="I395" s="82">
        <f>IF($J$32="Наличными",F395*H395,IF( $J$32="На р/с",Таблица132[[#This Row],[Цена при оплате на р/с, Евро]]*Таблица132[[#This Row],[ЗАКАЗ, шт (кратно 96)]],0))</f>
        <v>0</v>
      </c>
      <c r="J395" s="70" t="s">
        <v>1744</v>
      </c>
      <c r="K395" s="35"/>
      <c r="L395" s="35"/>
    </row>
    <row r="396" spans="2:12" ht="15.6" hidden="1" x14ac:dyDescent="0.3">
      <c r="B396" s="77"/>
      <c r="C396" s="78"/>
      <c r="D396" s="65" t="s">
        <v>1264</v>
      </c>
      <c r="E396" s="65" t="s">
        <v>1265</v>
      </c>
      <c r="F396" s="65"/>
      <c r="G396" s="68">
        <v>0</v>
      </c>
      <c r="H396" s="65"/>
      <c r="I396" s="82">
        <f>IF($J$32="Наличными",F396*H396,IF( $J$32="На р/с",Таблица132[[#This Row],[Цена при оплате на р/с, Евро]]*Таблица132[[#This Row],[ЗАКАЗ, шт (кратно 96)]],0))</f>
        <v>0</v>
      </c>
      <c r="J396" s="70" t="s">
        <v>1744</v>
      </c>
      <c r="K396" s="35"/>
      <c r="L396" s="35"/>
    </row>
    <row r="397" spans="2:12" ht="15.6" hidden="1" x14ac:dyDescent="0.3">
      <c r="B397" s="77"/>
      <c r="C397" s="78"/>
      <c r="D397" s="99" t="s">
        <v>1266</v>
      </c>
      <c r="E397" s="99" t="s">
        <v>1267</v>
      </c>
      <c r="F397" s="99"/>
      <c r="G397" s="100">
        <v>0</v>
      </c>
      <c r="H397" s="99"/>
      <c r="I397" s="82">
        <f>IF($J$32="Наличными",F397*H397,IF( $J$32="На р/с",Таблица132[[#This Row],[Цена при оплате на р/с, Евро]]*Таблица132[[#This Row],[ЗАКАЗ, шт (кратно 96)]],0))</f>
        <v>0</v>
      </c>
      <c r="J397" s="101" t="s">
        <v>1744</v>
      </c>
      <c r="K397" s="35"/>
      <c r="L397" s="35"/>
    </row>
    <row r="398" spans="2:12" ht="15.6" x14ac:dyDescent="0.3">
      <c r="B398" s="77"/>
      <c r="C398" s="78"/>
      <c r="D398" s="81" t="s">
        <v>299</v>
      </c>
      <c r="E398" s="81" t="s">
        <v>300</v>
      </c>
      <c r="F398" s="157">
        <v>2.11</v>
      </c>
      <c r="G398" s="157">
        <v>2.268817204301075</v>
      </c>
      <c r="H398" s="114"/>
      <c r="I398" s="82">
        <f>IF($J$32="Наличными",F398*H398,IF( $J$32="На р/с",Таблица132[[#This Row],[Цена при оплате на р/с, Евро]]*Таблица132[[#This Row],[ЗАКАЗ, шт (кратно 96)]],0))</f>
        <v>0</v>
      </c>
      <c r="J398" s="115"/>
      <c r="K398" s="35"/>
      <c r="L398" s="35"/>
    </row>
    <row r="399" spans="2:12" ht="15.6" hidden="1" x14ac:dyDescent="0.3">
      <c r="B399" s="77"/>
      <c r="C399" s="78"/>
      <c r="D399" s="107" t="s">
        <v>1268</v>
      </c>
      <c r="E399" s="107" t="s">
        <v>1269</v>
      </c>
      <c r="F399" s="107"/>
      <c r="G399" s="111">
        <v>0</v>
      </c>
      <c r="H399" s="107"/>
      <c r="I399" s="82">
        <f>IF($J$32="Наличными",F399*H399,IF( $J$32="На р/с",Таблица132[[#This Row],[Цена при оплате на р/с, Евро]]*Таблица132[[#This Row],[ЗАКАЗ, шт (кратно 96)]],0))</f>
        <v>0</v>
      </c>
      <c r="J399" s="110" t="s">
        <v>1744</v>
      </c>
      <c r="K399" s="35"/>
      <c r="L399" s="35"/>
    </row>
    <row r="400" spans="2:12" ht="15.6" hidden="1" x14ac:dyDescent="0.3">
      <c r="B400" s="77"/>
      <c r="C400" s="78"/>
      <c r="D400" s="99" t="s">
        <v>1270</v>
      </c>
      <c r="E400" s="99" t="s">
        <v>1271</v>
      </c>
      <c r="F400" s="99"/>
      <c r="G400" s="102">
        <v>0</v>
      </c>
      <c r="H400" s="103"/>
      <c r="I400" s="82">
        <f>IF($J$32="Наличными",F400*H400,IF( $J$32="На р/с",Таблица132[[#This Row],[Цена при оплате на р/с, Евро]]*Таблица132[[#This Row],[ЗАКАЗ, шт (кратно 96)]],0))</f>
        <v>0</v>
      </c>
      <c r="J400" s="101" t="s">
        <v>1744</v>
      </c>
      <c r="K400" s="35"/>
      <c r="L400" s="35"/>
    </row>
    <row r="401" spans="2:12" ht="15.6" x14ac:dyDescent="0.3">
      <c r="B401" s="77"/>
      <c r="C401" s="78"/>
      <c r="D401" s="81" t="s">
        <v>1272</v>
      </c>
      <c r="E401" s="81" t="s">
        <v>1273</v>
      </c>
      <c r="F401" s="157">
        <v>2.11</v>
      </c>
      <c r="G401" s="157">
        <v>2.268817204301075</v>
      </c>
      <c r="H401" s="114"/>
      <c r="I401" s="82">
        <f>IF($J$32="Наличными",F401*H401,IF( $J$32="На р/с",Таблица132[[#This Row],[Цена при оплате на р/с, Евро]]*Таблица132[[#This Row],[ЗАКАЗ, шт (кратно 96)]],0))</f>
        <v>0</v>
      </c>
      <c r="J401" s="115"/>
      <c r="K401" s="35"/>
      <c r="L401" s="35"/>
    </row>
    <row r="402" spans="2:12" ht="15.6" hidden="1" x14ac:dyDescent="0.3">
      <c r="B402" s="77"/>
      <c r="C402" s="78"/>
      <c r="D402" s="104" t="s">
        <v>1274</v>
      </c>
      <c r="E402" s="104" t="s">
        <v>1275</v>
      </c>
      <c r="F402" s="104"/>
      <c r="G402" s="112">
        <v>0</v>
      </c>
      <c r="H402" s="113"/>
      <c r="I402" s="82">
        <f>IF($J$32="Наличными",F402*H402,IF( $J$32="На р/с",Таблица132[[#This Row],[Цена при оплате на р/с, Евро]]*Таблица132[[#This Row],[ЗАКАЗ, шт (кратно 96)]],0))</f>
        <v>0</v>
      </c>
      <c r="J402" s="106" t="s">
        <v>1744</v>
      </c>
      <c r="K402" s="35"/>
      <c r="L402" s="35"/>
    </row>
    <row r="403" spans="2:12" ht="15.6" x14ac:dyDescent="0.3">
      <c r="B403" s="77"/>
      <c r="C403" s="78"/>
      <c r="D403" s="81" t="s">
        <v>301</v>
      </c>
      <c r="E403" s="81" t="s">
        <v>302</v>
      </c>
      <c r="F403" s="157">
        <v>2.11</v>
      </c>
      <c r="G403" s="157">
        <v>2.268817204301075</v>
      </c>
      <c r="H403" s="114"/>
      <c r="I403" s="82">
        <f>IF($J$32="Наличными",F403*H403,IF( $J$32="На р/с",Таблица132[[#This Row],[Цена при оплате на р/с, Евро]]*Таблица132[[#This Row],[ЗАКАЗ, шт (кратно 96)]],0))</f>
        <v>0</v>
      </c>
      <c r="J403" s="115"/>
      <c r="K403" s="35"/>
      <c r="L403" s="35"/>
    </row>
    <row r="404" spans="2:12" ht="15.6" hidden="1" x14ac:dyDescent="0.3">
      <c r="B404" s="77"/>
      <c r="C404" s="78"/>
      <c r="D404" s="107" t="s">
        <v>1282</v>
      </c>
      <c r="E404" s="107" t="s">
        <v>1283</v>
      </c>
      <c r="F404" s="107"/>
      <c r="G404" s="111">
        <v>0</v>
      </c>
      <c r="H404" s="107"/>
      <c r="I404" s="82">
        <f>IF($J$32="Наличными",F404*H404,IF( $J$32="На р/с",Таблица132[[#This Row],[Цена при оплате на р/с, Евро]]*Таблица132[[#This Row],[ЗАКАЗ, шт (кратно 96)]],0))</f>
        <v>0</v>
      </c>
      <c r="J404" s="110" t="s">
        <v>1744</v>
      </c>
      <c r="K404" s="35"/>
      <c r="L404" s="35"/>
    </row>
    <row r="405" spans="2:12" ht="15.6" hidden="1" x14ac:dyDescent="0.3">
      <c r="B405" s="77"/>
      <c r="C405" s="78"/>
      <c r="D405" s="99" t="s">
        <v>1280</v>
      </c>
      <c r="E405" s="99" t="s">
        <v>1281</v>
      </c>
      <c r="F405" s="99"/>
      <c r="G405" s="100">
        <v>0</v>
      </c>
      <c r="H405" s="99"/>
      <c r="I405" s="82">
        <f>IF($J$32="Наличными",F405*H405,IF( $J$32="На р/с",Таблица132[[#This Row],[Цена при оплате на р/с, Евро]]*Таблица132[[#This Row],[ЗАКАЗ, шт (кратно 96)]],0))</f>
        <v>0</v>
      </c>
      <c r="J405" s="101" t="s">
        <v>1744</v>
      </c>
      <c r="K405" s="35"/>
      <c r="L405" s="35"/>
    </row>
    <row r="406" spans="2:12" ht="15.6" x14ac:dyDescent="0.3">
      <c r="B406" s="77"/>
      <c r="C406" s="78"/>
      <c r="D406" s="81" t="s">
        <v>1276</v>
      </c>
      <c r="E406" s="81" t="s">
        <v>1277</v>
      </c>
      <c r="F406" s="157">
        <v>1.02</v>
      </c>
      <c r="G406" s="157">
        <v>1.096774193548387</v>
      </c>
      <c r="H406" s="114"/>
      <c r="I406" s="82">
        <f>IF($J$32="Наличными",F406*H406,IF( $J$32="На р/с",Таблица132[[#This Row],[Цена при оплате на р/с, Евро]]*Таблица132[[#This Row],[ЗАКАЗ, шт (кратно 96)]],0))</f>
        <v>0</v>
      </c>
      <c r="J406" s="115"/>
      <c r="K406" s="35"/>
      <c r="L406" s="35"/>
    </row>
    <row r="407" spans="2:12" ht="15.6" hidden="1" x14ac:dyDescent="0.3">
      <c r="B407" s="77"/>
      <c r="C407" s="78"/>
      <c r="D407" s="107" t="s">
        <v>1278</v>
      </c>
      <c r="E407" s="107" t="s">
        <v>1279</v>
      </c>
      <c r="F407" s="107"/>
      <c r="G407" s="108">
        <v>0</v>
      </c>
      <c r="H407" s="109"/>
      <c r="I407" s="82">
        <f>IF($J$32="Наличными",F407*H407,IF( $J$32="На р/с",Таблица132[[#This Row],[Цена при оплате на р/с, Евро]]*Таблица132[[#This Row],[ЗАКАЗ, шт (кратно 96)]],0))</f>
        <v>0</v>
      </c>
      <c r="J407" s="110" t="s">
        <v>1744</v>
      </c>
      <c r="K407" s="35"/>
      <c r="L407" s="35"/>
    </row>
    <row r="408" spans="2:12" ht="15.6" hidden="1" x14ac:dyDescent="0.3">
      <c r="B408" s="77"/>
      <c r="C408" s="78"/>
      <c r="D408" s="99" t="s">
        <v>1284</v>
      </c>
      <c r="E408" s="99" t="s">
        <v>1285</v>
      </c>
      <c r="F408" s="99"/>
      <c r="G408" s="100">
        <v>0</v>
      </c>
      <c r="H408" s="99"/>
      <c r="I408" s="82">
        <f>IF($J$32="Наличными",F408*H408,IF( $J$32="На р/с",Таблица132[[#This Row],[Цена при оплате на р/с, Евро]]*Таблица132[[#This Row],[ЗАКАЗ, шт (кратно 96)]],0))</f>
        <v>0</v>
      </c>
      <c r="J408" s="101" t="s">
        <v>1744</v>
      </c>
      <c r="K408" s="35"/>
      <c r="L408" s="35"/>
    </row>
    <row r="409" spans="2:12" ht="15.6" x14ac:dyDescent="0.3">
      <c r="B409" s="77"/>
      <c r="C409" s="78"/>
      <c r="D409" s="81" t="s">
        <v>922</v>
      </c>
      <c r="E409" s="81" t="s">
        <v>923</v>
      </c>
      <c r="F409" s="157">
        <v>1.28</v>
      </c>
      <c r="G409" s="157">
        <v>1.3763440860215053</v>
      </c>
      <c r="H409" s="114"/>
      <c r="I409" s="82">
        <f>IF($J$32="Наличными",F409*H409,IF( $J$32="На р/с",Таблица132[[#This Row],[Цена при оплате на р/с, Евро]]*Таблица132[[#This Row],[ЗАКАЗ, шт (кратно 96)]],0))</f>
        <v>0</v>
      </c>
      <c r="J409" s="115"/>
      <c r="K409" s="35"/>
      <c r="L409" s="35"/>
    </row>
    <row r="410" spans="2:12" ht="15.6" hidden="1" x14ac:dyDescent="0.3">
      <c r="B410" s="77"/>
      <c r="C410" s="78"/>
      <c r="D410" s="107" t="s">
        <v>1286</v>
      </c>
      <c r="E410" s="107" t="s">
        <v>1287</v>
      </c>
      <c r="F410" s="107"/>
      <c r="G410" s="111">
        <v>0</v>
      </c>
      <c r="H410" s="107"/>
      <c r="I410" s="82">
        <f>IF($J$32="Наличными",F410*H410,IF( $J$32="На р/с",Таблица132[[#This Row],[Цена при оплате на р/с, Евро]]*Таблица132[[#This Row],[ЗАКАЗ, шт (кратно 96)]],0))</f>
        <v>0</v>
      </c>
      <c r="J410" s="110" t="s">
        <v>1744</v>
      </c>
      <c r="K410" s="35"/>
      <c r="L410" s="35"/>
    </row>
    <row r="411" spans="2:12" ht="15.6" hidden="1" x14ac:dyDescent="0.3">
      <c r="B411" s="77"/>
      <c r="C411" s="78"/>
      <c r="D411" s="99" t="s">
        <v>1294</v>
      </c>
      <c r="E411" s="99" t="s">
        <v>1295</v>
      </c>
      <c r="F411" s="99"/>
      <c r="G411" s="100">
        <v>0</v>
      </c>
      <c r="H411" s="99"/>
      <c r="I411" s="82">
        <f>IF($J$32="Наличными",F411*H411,IF( $J$32="На р/с",Таблица132[[#This Row],[Цена при оплате на р/с, Евро]]*Таблица132[[#This Row],[ЗАКАЗ, шт (кратно 96)]],0))</f>
        <v>0</v>
      </c>
      <c r="J411" s="101" t="s">
        <v>1744</v>
      </c>
      <c r="K411" s="35"/>
      <c r="L411" s="35"/>
    </row>
    <row r="412" spans="2:12" ht="15.6" x14ac:dyDescent="0.3">
      <c r="B412" s="77"/>
      <c r="C412" s="78"/>
      <c r="D412" s="81" t="s">
        <v>924</v>
      </c>
      <c r="E412" s="81" t="s">
        <v>925</v>
      </c>
      <c r="F412" s="157">
        <v>0.98</v>
      </c>
      <c r="G412" s="157">
        <v>1.053763440860215</v>
      </c>
      <c r="H412" s="114"/>
      <c r="I412" s="82">
        <f>IF($J$32="Наличными",F412*H412,IF( $J$32="На р/с",Таблица132[[#This Row],[Цена при оплате на р/с, Евро]]*Таблица132[[#This Row],[ЗАКАЗ, шт (кратно 96)]],0))</f>
        <v>0</v>
      </c>
      <c r="J412" s="115"/>
      <c r="K412" s="35"/>
      <c r="L412" s="35"/>
    </row>
    <row r="413" spans="2:12" ht="15.6" hidden="1" x14ac:dyDescent="0.3">
      <c r="B413" s="77"/>
      <c r="C413" s="78"/>
      <c r="D413" s="104" t="s">
        <v>1288</v>
      </c>
      <c r="E413" s="104" t="s">
        <v>1289</v>
      </c>
      <c r="F413" s="104"/>
      <c r="G413" s="105">
        <v>0</v>
      </c>
      <c r="H413" s="104"/>
      <c r="I413" s="82">
        <f>IF($J$32="Наличными",F413*H413,IF( $J$32="На р/с",Таблица132[[#This Row],[Цена при оплате на р/с, Евро]]*Таблица132[[#This Row],[ЗАКАЗ, шт (кратно 96)]],0))</f>
        <v>0</v>
      </c>
      <c r="J413" s="106" t="s">
        <v>1744</v>
      </c>
      <c r="K413" s="35"/>
      <c r="L413" s="35"/>
    </row>
    <row r="414" spans="2:12" ht="15.6" x14ac:dyDescent="0.3">
      <c r="B414" s="77"/>
      <c r="C414" s="78"/>
      <c r="D414" s="81" t="s">
        <v>1290</v>
      </c>
      <c r="E414" s="81" t="s">
        <v>1291</v>
      </c>
      <c r="F414" s="157">
        <v>0.98</v>
      </c>
      <c r="G414" s="157">
        <v>1.053763440860215</v>
      </c>
      <c r="H414" s="114"/>
      <c r="I414" s="82">
        <f>IF($J$32="Наличными",F414*H414,IF( $J$32="На р/с",Таблица132[[#This Row],[Цена при оплате на р/с, Евро]]*Таблица132[[#This Row],[ЗАКАЗ, шт (кратно 96)]],0))</f>
        <v>0</v>
      </c>
      <c r="J414" s="115"/>
      <c r="K414" s="35"/>
      <c r="L414" s="35"/>
    </row>
    <row r="415" spans="2:12" ht="15.6" x14ac:dyDescent="0.3">
      <c r="B415" s="77"/>
      <c r="C415" s="78"/>
      <c r="D415" s="81" t="s">
        <v>1292</v>
      </c>
      <c r="E415" s="81" t="s">
        <v>1293</v>
      </c>
      <c r="F415" s="157">
        <v>1.1100000000000001</v>
      </c>
      <c r="G415" s="157">
        <v>1.1935483870967742</v>
      </c>
      <c r="H415" s="114"/>
      <c r="I415" s="82">
        <f>IF($J$32="Наличными",F415*H415,IF( $J$32="На р/с",Таблица132[[#This Row],[Цена при оплате на р/с, Евро]]*Таблица132[[#This Row],[ЗАКАЗ, шт (кратно 96)]],0))</f>
        <v>0</v>
      </c>
      <c r="J415" s="115"/>
      <c r="K415" s="35"/>
      <c r="L415" s="35"/>
    </row>
    <row r="416" spans="2:12" ht="15.6" hidden="1" x14ac:dyDescent="0.3">
      <c r="B416" s="77"/>
      <c r="C416" s="78"/>
      <c r="D416" s="107" t="s">
        <v>1296</v>
      </c>
      <c r="E416" s="107" t="s">
        <v>1297</v>
      </c>
      <c r="F416" s="107"/>
      <c r="G416" s="111">
        <v>0</v>
      </c>
      <c r="H416" s="107"/>
      <c r="I416" s="82">
        <f>IF($J$32="Наличными",F416*H416,IF( $J$32="На р/с",Таблица132[[#This Row],[Цена при оплате на р/с, Евро]]*Таблица132[[#This Row],[ЗАКАЗ, шт (кратно 96)]],0))</f>
        <v>0</v>
      </c>
      <c r="J416" s="110" t="s">
        <v>1744</v>
      </c>
      <c r="K416" s="35"/>
      <c r="L416" s="35"/>
    </row>
    <row r="417" spans="2:12" ht="15.6" hidden="1" x14ac:dyDescent="0.3">
      <c r="B417" s="77"/>
      <c r="C417" s="78"/>
      <c r="D417" s="99" t="s">
        <v>926</v>
      </c>
      <c r="E417" s="99" t="s">
        <v>1645</v>
      </c>
      <c r="F417" s="99"/>
      <c r="G417" s="100">
        <v>0</v>
      </c>
      <c r="H417" s="99"/>
      <c r="I417" s="82">
        <f>IF($J$32="Наличными",F417*H417,IF( $J$32="На р/с",Таблица132[[#This Row],[Цена при оплате на р/с, Евро]]*Таблица132[[#This Row],[ЗАКАЗ, шт (кратно 96)]],0))</f>
        <v>0</v>
      </c>
      <c r="J417" s="101" t="s">
        <v>1744</v>
      </c>
      <c r="K417" s="35"/>
      <c r="L417" s="35"/>
    </row>
    <row r="418" spans="2:12" ht="15.6" x14ac:dyDescent="0.3">
      <c r="B418" s="77"/>
      <c r="C418" s="78"/>
      <c r="D418" s="81" t="s">
        <v>303</v>
      </c>
      <c r="E418" s="81" t="s">
        <v>304</v>
      </c>
      <c r="F418" s="157">
        <v>1.26</v>
      </c>
      <c r="G418" s="157">
        <v>1.3548387096774193</v>
      </c>
      <c r="H418" s="114"/>
      <c r="I418" s="82">
        <f>IF($J$32="Наличными",F418*H418,IF( $J$32="На р/с",Таблица132[[#This Row],[Цена при оплате на р/с, Евро]]*Таблица132[[#This Row],[ЗАКАЗ, шт (кратно 96)]],0))</f>
        <v>0</v>
      </c>
      <c r="J418" s="115"/>
      <c r="K418" s="35"/>
      <c r="L418" s="35"/>
    </row>
    <row r="419" spans="2:12" ht="15.6" hidden="1" x14ac:dyDescent="0.3">
      <c r="B419" s="77"/>
      <c r="C419" s="78"/>
      <c r="D419" s="104" t="s">
        <v>1298</v>
      </c>
      <c r="E419" s="104" t="s">
        <v>1299</v>
      </c>
      <c r="F419" s="105"/>
      <c r="G419" s="112">
        <v>0</v>
      </c>
      <c r="H419" s="113"/>
      <c r="I419" s="82">
        <f>IF($J$32="Наличными",F419*H419,IF( $J$32="На р/с",Таблица132[[#This Row],[Цена при оплате на р/с, Евро]]*Таблица132[[#This Row],[ЗАКАЗ, шт (кратно 96)]],0))</f>
        <v>0</v>
      </c>
      <c r="J419" s="106" t="s">
        <v>1744</v>
      </c>
      <c r="K419" s="35"/>
      <c r="L419" s="35"/>
    </row>
    <row r="420" spans="2:12" ht="15.6" x14ac:dyDescent="0.3">
      <c r="B420" s="77"/>
      <c r="C420" s="78"/>
      <c r="D420" s="81" t="s">
        <v>1300</v>
      </c>
      <c r="E420" s="81" t="s">
        <v>1301</v>
      </c>
      <c r="F420" s="157">
        <v>1.1100000000000001</v>
      </c>
      <c r="G420" s="157">
        <v>1.1935483870967742</v>
      </c>
      <c r="H420" s="114"/>
      <c r="I420" s="82">
        <f>IF($J$32="Наличными",F420*H420,IF( $J$32="На р/с",Таблица132[[#This Row],[Цена при оплате на р/с, Евро]]*Таблица132[[#This Row],[ЗАКАЗ, шт (кратно 96)]],0))</f>
        <v>0</v>
      </c>
      <c r="J420" s="115"/>
      <c r="K420" s="35"/>
      <c r="L420" s="35"/>
    </row>
    <row r="421" spans="2:12" ht="15.6" hidden="1" x14ac:dyDescent="0.3">
      <c r="B421" s="77"/>
      <c r="C421" s="78"/>
      <c r="D421" s="104" t="s">
        <v>1302</v>
      </c>
      <c r="E421" s="104" t="s">
        <v>1303</v>
      </c>
      <c r="F421" s="104"/>
      <c r="G421" s="105">
        <v>0</v>
      </c>
      <c r="H421" s="104"/>
      <c r="I421" s="82">
        <f>IF($J$32="Наличными",F421*H421,IF( $J$32="На р/с",Таблица132[[#This Row],[Цена при оплате на р/с, Евро]]*Таблица132[[#This Row],[ЗАКАЗ, шт (кратно 96)]],0))</f>
        <v>0</v>
      </c>
      <c r="J421" s="106" t="s">
        <v>1744</v>
      </c>
      <c r="K421" s="35"/>
      <c r="L421" s="35"/>
    </row>
    <row r="422" spans="2:12" ht="15.6" x14ac:dyDescent="0.3">
      <c r="B422" s="77"/>
      <c r="C422" s="78"/>
      <c r="D422" s="81" t="s">
        <v>1304</v>
      </c>
      <c r="E422" s="81" t="s">
        <v>1305</v>
      </c>
      <c r="F422" s="157">
        <v>1.26</v>
      </c>
      <c r="G422" s="157">
        <v>1.3548387096774193</v>
      </c>
      <c r="H422" s="114"/>
      <c r="I422" s="82">
        <f>IF($J$32="Наличными",F422*H422,IF( $J$32="На р/с",Таблица132[[#This Row],[Цена при оплате на р/с, Евро]]*Таблица132[[#This Row],[ЗАКАЗ, шт (кратно 96)]],0))</f>
        <v>0</v>
      </c>
      <c r="J422" s="115"/>
      <c r="K422" s="35"/>
      <c r="L422" s="35"/>
    </row>
    <row r="423" spans="2:12" ht="15.6" hidden="1" x14ac:dyDescent="0.3">
      <c r="B423" s="77"/>
      <c r="C423" s="78"/>
      <c r="D423" s="107" t="s">
        <v>305</v>
      </c>
      <c r="E423" s="107" t="s">
        <v>306</v>
      </c>
      <c r="F423" s="107"/>
      <c r="G423" s="111">
        <v>0</v>
      </c>
      <c r="H423" s="107"/>
      <c r="I423" s="82">
        <f>IF($J$32="Наличными",F423*H423,IF( $J$32="На р/с",Таблица132[[#This Row],[Цена при оплате на р/с, Евро]]*Таблица132[[#This Row],[ЗАКАЗ, шт (кратно 96)]],0))</f>
        <v>0</v>
      </c>
      <c r="J423" s="110" t="s">
        <v>1744</v>
      </c>
      <c r="K423" s="35"/>
      <c r="L423" s="35"/>
    </row>
    <row r="424" spans="2:12" ht="15.6" hidden="1" x14ac:dyDescent="0.3">
      <c r="B424" s="77"/>
      <c r="C424" s="78"/>
      <c r="D424" s="65" t="s">
        <v>1306</v>
      </c>
      <c r="E424" s="65" t="s">
        <v>1108</v>
      </c>
      <c r="F424" s="65"/>
      <c r="G424" s="68">
        <v>0</v>
      </c>
      <c r="H424" s="65"/>
      <c r="I424" s="82">
        <f>IF($J$32="Наличными",F424*H424,IF( $J$32="На р/с",Таблица132[[#This Row],[Цена при оплате на р/с, Евро]]*Таблица132[[#This Row],[ЗАКАЗ, шт (кратно 96)]],0))</f>
        <v>0</v>
      </c>
      <c r="J424" s="70" t="s">
        <v>1744</v>
      </c>
      <c r="K424" s="35"/>
      <c r="L424" s="35"/>
    </row>
    <row r="425" spans="2:12" ht="15.6" hidden="1" x14ac:dyDescent="0.3">
      <c r="B425" s="77"/>
      <c r="C425" s="78"/>
      <c r="D425" s="99" t="s">
        <v>1575</v>
      </c>
      <c r="E425" s="99" t="s">
        <v>1576</v>
      </c>
      <c r="F425" s="99"/>
      <c r="G425" s="100">
        <v>0</v>
      </c>
      <c r="H425" s="99"/>
      <c r="I425" s="82">
        <f>IF($J$32="Наличными",F425*H425,IF( $J$32="На р/с",Таблица132[[#This Row],[Цена при оплате на р/с, Евро]]*Таблица132[[#This Row],[ЗАКАЗ, шт (кратно 96)]],0))</f>
        <v>0</v>
      </c>
      <c r="J425" s="101" t="s">
        <v>1744</v>
      </c>
      <c r="K425" s="35"/>
      <c r="L425" s="35"/>
    </row>
    <row r="426" spans="2:12" ht="15.6" x14ac:dyDescent="0.3">
      <c r="B426" s="77"/>
      <c r="C426" s="78"/>
      <c r="D426" s="81" t="s">
        <v>1307</v>
      </c>
      <c r="E426" s="81" t="s">
        <v>1308</v>
      </c>
      <c r="F426" s="157">
        <v>1.02</v>
      </c>
      <c r="G426" s="157">
        <v>1.096774193548387</v>
      </c>
      <c r="H426" s="114"/>
      <c r="I426" s="82">
        <f>IF($J$32="Наличными",F426*H426,IF( $J$32="На р/с",Таблица132[[#This Row],[Цена при оплате на р/с, Евро]]*Таблица132[[#This Row],[ЗАКАЗ, шт (кратно 96)]],0))</f>
        <v>0</v>
      </c>
      <c r="J426" s="115"/>
      <c r="K426" s="35"/>
      <c r="L426" s="35"/>
    </row>
    <row r="427" spans="2:12" ht="15.6" hidden="1" x14ac:dyDescent="0.3">
      <c r="B427" s="77"/>
      <c r="C427" s="78"/>
      <c r="D427" s="107" t="s">
        <v>1309</v>
      </c>
      <c r="E427" s="107" t="s">
        <v>1310</v>
      </c>
      <c r="F427" s="107"/>
      <c r="G427" s="111">
        <v>0</v>
      </c>
      <c r="H427" s="107"/>
      <c r="I427" s="82">
        <f>IF($J$32="Наличными",F427*H427,IF( $J$32="На р/с",Таблица132[[#This Row],[Цена при оплате на р/с, Евро]]*Таблица132[[#This Row],[ЗАКАЗ, шт (кратно 96)]],0))</f>
        <v>0</v>
      </c>
      <c r="J427" s="110" t="s">
        <v>1744</v>
      </c>
      <c r="K427" s="35"/>
      <c r="L427" s="35"/>
    </row>
    <row r="428" spans="2:12" ht="15.6" hidden="1" x14ac:dyDescent="0.3">
      <c r="B428" s="77"/>
      <c r="C428" s="78"/>
      <c r="D428" s="65" t="s">
        <v>1478</v>
      </c>
      <c r="E428" s="65" t="s">
        <v>1479</v>
      </c>
      <c r="F428" s="65"/>
      <c r="G428" s="67">
        <v>0</v>
      </c>
      <c r="H428" s="66"/>
      <c r="I428" s="82">
        <f>IF($J$32="Наличными",F428*H428,IF( $J$32="На р/с",Таблица132[[#This Row],[Цена при оплате на р/с, Евро]]*Таблица132[[#This Row],[ЗАКАЗ, шт (кратно 96)]],0))</f>
        <v>0</v>
      </c>
      <c r="J428" s="70" t="s">
        <v>1744</v>
      </c>
      <c r="K428" s="35"/>
      <c r="L428" s="35"/>
    </row>
    <row r="429" spans="2:12" ht="15.6" hidden="1" x14ac:dyDescent="0.3">
      <c r="B429" s="77"/>
      <c r="C429" s="78"/>
      <c r="D429" s="65" t="s">
        <v>1065</v>
      </c>
      <c r="E429" s="65" t="s">
        <v>1051</v>
      </c>
      <c r="F429" s="65"/>
      <c r="G429" s="68">
        <v>0</v>
      </c>
      <c r="H429" s="65"/>
      <c r="I429" s="82">
        <f>IF($J$32="Наличными",F429*H429,IF( $J$32="На р/с",Таблица132[[#This Row],[Цена при оплате на р/с, Евро]]*Таблица132[[#This Row],[ЗАКАЗ, шт (кратно 96)]],0))</f>
        <v>0</v>
      </c>
      <c r="J429" s="70" t="s">
        <v>1744</v>
      </c>
      <c r="K429" s="35"/>
      <c r="L429" s="35"/>
    </row>
    <row r="430" spans="2:12" ht="15.6" hidden="1" x14ac:dyDescent="0.3">
      <c r="B430" s="77"/>
      <c r="C430" s="78"/>
      <c r="D430" s="65" t="s">
        <v>657</v>
      </c>
      <c r="E430" s="65" t="s">
        <v>658</v>
      </c>
      <c r="F430" s="65"/>
      <c r="G430" s="68">
        <v>0</v>
      </c>
      <c r="H430" s="65"/>
      <c r="I430" s="82">
        <f>IF($J$32="Наличными",F430*H430,IF( $J$32="На р/с",Таблица132[[#This Row],[Цена при оплате на р/с, Евро]]*Таблица132[[#This Row],[ЗАКАЗ, шт (кратно 96)]],0))</f>
        <v>0</v>
      </c>
      <c r="J430" s="70" t="s">
        <v>1744</v>
      </c>
      <c r="K430" s="35"/>
      <c r="L430" s="35"/>
    </row>
    <row r="431" spans="2:12" ht="15.6" hidden="1" x14ac:dyDescent="0.3">
      <c r="B431" s="77"/>
      <c r="C431" s="78"/>
      <c r="D431" s="99" t="s">
        <v>1311</v>
      </c>
      <c r="E431" s="99" t="s">
        <v>1312</v>
      </c>
      <c r="F431" s="99"/>
      <c r="G431" s="100">
        <v>0</v>
      </c>
      <c r="H431" s="99"/>
      <c r="I431" s="82">
        <f>IF($J$32="Наличными",F431*H431,IF( $J$32="На р/с",Таблица132[[#This Row],[Цена при оплате на р/с, Евро]]*Таблица132[[#This Row],[ЗАКАЗ, шт (кратно 96)]],0))</f>
        <v>0</v>
      </c>
      <c r="J431" s="101" t="s">
        <v>1744</v>
      </c>
      <c r="K431" s="35"/>
      <c r="L431" s="35"/>
    </row>
    <row r="432" spans="2:12" ht="15.6" x14ac:dyDescent="0.3">
      <c r="B432" s="77"/>
      <c r="C432" s="78"/>
      <c r="D432" s="81" t="s">
        <v>307</v>
      </c>
      <c r="E432" s="81" t="s">
        <v>308</v>
      </c>
      <c r="F432" s="157">
        <v>1.02</v>
      </c>
      <c r="G432" s="157">
        <v>1.096774193548387</v>
      </c>
      <c r="H432" s="114"/>
      <c r="I432" s="82">
        <f>IF($J$32="Наличными",F432*H432,IF( $J$32="На р/с",Таблица132[[#This Row],[Цена при оплате на р/с, Евро]]*Таблица132[[#This Row],[ЗАКАЗ, шт (кратно 96)]],0))</f>
        <v>0</v>
      </c>
      <c r="J432" s="115"/>
      <c r="K432" s="35"/>
      <c r="L432" s="35"/>
    </row>
    <row r="433" spans="2:12" ht="15.6" x14ac:dyDescent="0.3">
      <c r="B433" s="77"/>
      <c r="C433" s="78"/>
      <c r="D433" s="81" t="s">
        <v>309</v>
      </c>
      <c r="E433" s="81" t="s">
        <v>310</v>
      </c>
      <c r="F433" s="157">
        <v>1.02</v>
      </c>
      <c r="G433" s="157">
        <v>1.096774193548387</v>
      </c>
      <c r="H433" s="114"/>
      <c r="I433" s="82">
        <f>IF($J$32="Наличными",F433*H433,IF( $J$32="На р/с",Таблица132[[#This Row],[Цена при оплате на р/с, Евро]]*Таблица132[[#This Row],[ЗАКАЗ, шт (кратно 96)]],0))</f>
        <v>0</v>
      </c>
      <c r="J433" s="115"/>
      <c r="K433" s="35"/>
      <c r="L433" s="35"/>
    </row>
    <row r="434" spans="2:12" ht="15.6" x14ac:dyDescent="0.3">
      <c r="B434" s="77"/>
      <c r="C434" s="78"/>
      <c r="D434" s="81" t="s">
        <v>651</v>
      </c>
      <c r="E434" s="81" t="s">
        <v>652</v>
      </c>
      <c r="F434" s="157">
        <v>1.06</v>
      </c>
      <c r="G434" s="157">
        <v>1.1397849462365592</v>
      </c>
      <c r="H434" s="114"/>
      <c r="I434" s="82">
        <f>IF($J$32="Наличными",F434*H434,IF( $J$32="На р/с",Таблица132[[#This Row],[Цена при оплате на р/с, Евро]]*Таблица132[[#This Row],[ЗАКАЗ, шт (кратно 96)]],0))</f>
        <v>0</v>
      </c>
      <c r="J434" s="115"/>
      <c r="K434" s="35"/>
      <c r="L434" s="35"/>
    </row>
    <row r="435" spans="2:12" ht="15.6" x14ac:dyDescent="0.3">
      <c r="B435" s="77"/>
      <c r="C435" s="78"/>
      <c r="D435" s="81" t="s">
        <v>655</v>
      </c>
      <c r="E435" s="81" t="s">
        <v>656</v>
      </c>
      <c r="F435" s="157">
        <v>1.02</v>
      </c>
      <c r="G435" s="157">
        <v>1.096774193548387</v>
      </c>
      <c r="H435" s="114"/>
      <c r="I435" s="82">
        <f>IF($J$32="Наличными",F435*H435,IF( $J$32="На р/с",Таблица132[[#This Row],[Цена при оплате на р/с, Евро]]*Таблица132[[#This Row],[ЗАКАЗ, шт (кратно 96)]],0))</f>
        <v>0</v>
      </c>
      <c r="J435" s="115"/>
      <c r="K435" s="35"/>
      <c r="L435" s="35"/>
    </row>
    <row r="436" spans="2:12" ht="15.6" x14ac:dyDescent="0.3">
      <c r="B436" s="77"/>
      <c r="C436" s="78"/>
      <c r="D436" s="81" t="s">
        <v>1313</v>
      </c>
      <c r="E436" s="81" t="s">
        <v>1314</v>
      </c>
      <c r="F436" s="157">
        <v>1.02</v>
      </c>
      <c r="G436" s="157">
        <v>1.096774193548387</v>
      </c>
      <c r="H436" s="114"/>
      <c r="I436" s="82">
        <f>IF($J$32="Наличными",F436*H436,IF( $J$32="На р/с",Таблица132[[#This Row],[Цена при оплате на р/с, Евро]]*Таблица132[[#This Row],[ЗАКАЗ, шт (кратно 96)]],0))</f>
        <v>0</v>
      </c>
      <c r="J436" s="115"/>
      <c r="K436" s="35"/>
      <c r="L436" s="35"/>
    </row>
    <row r="437" spans="2:12" ht="15.6" x14ac:dyDescent="0.3">
      <c r="B437" s="77"/>
      <c r="C437" s="78"/>
      <c r="D437" s="81" t="s">
        <v>311</v>
      </c>
      <c r="E437" s="81" t="s">
        <v>312</v>
      </c>
      <c r="F437" s="157">
        <v>1.02</v>
      </c>
      <c r="G437" s="157">
        <v>1.096774193548387</v>
      </c>
      <c r="H437" s="114"/>
      <c r="I437" s="82">
        <f>IF($J$32="Наличными",F437*H437,IF( $J$32="На р/с",Таблица132[[#This Row],[Цена при оплате на р/с, Евро]]*Таблица132[[#This Row],[ЗАКАЗ, шт (кратно 96)]],0))</f>
        <v>0</v>
      </c>
      <c r="J437" s="115"/>
      <c r="K437" s="35"/>
      <c r="L437" s="35"/>
    </row>
    <row r="438" spans="2:12" ht="15.6" x14ac:dyDescent="0.3">
      <c r="B438" s="77"/>
      <c r="C438" s="78"/>
      <c r="D438" s="81" t="s">
        <v>313</v>
      </c>
      <c r="E438" s="81" t="s">
        <v>314</v>
      </c>
      <c r="F438" s="157">
        <v>1.02</v>
      </c>
      <c r="G438" s="157">
        <v>1.096774193548387</v>
      </c>
      <c r="H438" s="114"/>
      <c r="I438" s="82">
        <f>IF($J$32="Наличными",F438*H438,IF( $J$32="На р/с",Таблица132[[#This Row],[Цена при оплате на р/с, Евро]]*Таблица132[[#This Row],[ЗАКАЗ, шт (кратно 96)]],0))</f>
        <v>0</v>
      </c>
      <c r="J438" s="115"/>
      <c r="K438" s="35"/>
      <c r="L438" s="35"/>
    </row>
    <row r="439" spans="2:12" ht="15.6" hidden="1" x14ac:dyDescent="0.3">
      <c r="B439" s="77"/>
      <c r="C439" s="78"/>
      <c r="D439" s="104" t="s">
        <v>315</v>
      </c>
      <c r="E439" s="104" t="s">
        <v>316</v>
      </c>
      <c r="F439" s="104"/>
      <c r="G439" s="112">
        <v>0</v>
      </c>
      <c r="H439" s="113"/>
      <c r="I439" s="82">
        <f>IF($J$32="Наличными",F439*H439,IF( $J$32="На р/с",Таблица132[[#This Row],[Цена при оплате на р/с, Евро]]*Таблица132[[#This Row],[ЗАКАЗ, шт (кратно 96)]],0))</f>
        <v>0</v>
      </c>
      <c r="J439" s="106" t="s">
        <v>1744</v>
      </c>
      <c r="K439" s="35"/>
      <c r="L439" s="35"/>
    </row>
    <row r="440" spans="2:12" ht="15.6" x14ac:dyDescent="0.3">
      <c r="B440" s="77"/>
      <c r="C440" s="78"/>
      <c r="D440" s="81" t="s">
        <v>317</v>
      </c>
      <c r="E440" s="81" t="s">
        <v>318</v>
      </c>
      <c r="F440" s="157">
        <v>1.02</v>
      </c>
      <c r="G440" s="157">
        <v>1.096774193548387</v>
      </c>
      <c r="H440" s="114"/>
      <c r="I440" s="82">
        <f>IF($J$32="Наличными",F440*H440,IF( $J$32="На р/с",Таблица132[[#This Row],[Цена при оплате на р/с, Евро]]*Таблица132[[#This Row],[ЗАКАЗ, шт (кратно 96)]],0))</f>
        <v>0</v>
      </c>
      <c r="J440" s="115"/>
      <c r="K440" s="35"/>
      <c r="L440" s="35"/>
    </row>
    <row r="441" spans="2:12" ht="15.6" x14ac:dyDescent="0.3">
      <c r="B441" s="77"/>
      <c r="C441" s="78"/>
      <c r="D441" s="81" t="s">
        <v>319</v>
      </c>
      <c r="E441" s="81" t="s">
        <v>320</v>
      </c>
      <c r="F441" s="157">
        <v>1.02</v>
      </c>
      <c r="G441" s="157">
        <v>1.096774193548387</v>
      </c>
      <c r="H441" s="114"/>
      <c r="I441" s="82">
        <f>IF($J$32="Наличными",F441*H441,IF( $J$32="На р/с",Таблица132[[#This Row],[Цена при оплате на р/с, Евро]]*Таблица132[[#This Row],[ЗАКАЗ, шт (кратно 96)]],0))</f>
        <v>0</v>
      </c>
      <c r="J441" s="115"/>
      <c r="K441" s="35"/>
      <c r="L441" s="35"/>
    </row>
    <row r="442" spans="2:12" ht="15.6" x14ac:dyDescent="0.3">
      <c r="B442" s="77"/>
      <c r="C442" s="78"/>
      <c r="D442" s="81" t="s">
        <v>653</v>
      </c>
      <c r="E442" s="81" t="s">
        <v>654</v>
      </c>
      <c r="F442" s="157">
        <v>1.02</v>
      </c>
      <c r="G442" s="157">
        <v>1.096774193548387</v>
      </c>
      <c r="H442" s="114"/>
      <c r="I442" s="82">
        <f>IF($J$32="Наличными",F442*H442,IF( $J$32="На р/с",Таблица132[[#This Row],[Цена при оплате на р/с, Евро]]*Таблица132[[#This Row],[ЗАКАЗ, шт (кратно 96)]],0))</f>
        <v>0</v>
      </c>
      <c r="J442" s="115"/>
      <c r="K442" s="35"/>
      <c r="L442" s="35"/>
    </row>
    <row r="443" spans="2:12" ht="15.6" x14ac:dyDescent="0.3">
      <c r="B443" s="77"/>
      <c r="C443" s="78"/>
      <c r="D443" s="81" t="s">
        <v>955</v>
      </c>
      <c r="E443" s="81" t="s">
        <v>956</v>
      </c>
      <c r="F443" s="157">
        <v>1.0900000000000001</v>
      </c>
      <c r="G443" s="157">
        <v>1.1720430107526882</v>
      </c>
      <c r="H443" s="114"/>
      <c r="I443" s="82">
        <f>IF($J$32="Наличными",F443*H443,IF( $J$32="На р/с",Таблица132[[#This Row],[Цена при оплате на р/с, Евро]]*Таблица132[[#This Row],[ЗАКАЗ, шт (кратно 96)]],0))</f>
        <v>0</v>
      </c>
      <c r="J443" s="115"/>
      <c r="K443" s="35"/>
      <c r="L443" s="35"/>
    </row>
    <row r="444" spans="2:12" ht="15.6" x14ac:dyDescent="0.3">
      <c r="B444" s="77"/>
      <c r="C444" s="78"/>
      <c r="D444" s="81" t="s">
        <v>953</v>
      </c>
      <c r="E444" s="81" t="s">
        <v>954</v>
      </c>
      <c r="F444" s="157">
        <v>1.0900000000000001</v>
      </c>
      <c r="G444" s="157">
        <v>1.1720430107526882</v>
      </c>
      <c r="H444" s="114"/>
      <c r="I444" s="82">
        <f>IF($J$32="Наличными",F444*H444,IF( $J$32="На р/с",Таблица132[[#This Row],[Цена при оплате на р/с, Евро]]*Таблица132[[#This Row],[ЗАКАЗ, шт (кратно 96)]],0))</f>
        <v>0</v>
      </c>
      <c r="J444" s="115"/>
      <c r="K444" s="35"/>
      <c r="L444" s="35"/>
    </row>
    <row r="445" spans="2:12" ht="15.6" hidden="1" x14ac:dyDescent="0.3">
      <c r="B445" s="77"/>
      <c r="C445" s="78"/>
      <c r="D445" s="107" t="s">
        <v>565</v>
      </c>
      <c r="E445" s="107" t="s">
        <v>566</v>
      </c>
      <c r="F445" s="107"/>
      <c r="G445" s="111">
        <v>0</v>
      </c>
      <c r="H445" s="107"/>
      <c r="I445" s="82">
        <f>IF($J$32="Наличными",F445*H445,IF( $J$32="На р/с",Таблица132[[#This Row],[Цена при оплате на р/с, Евро]]*Таблица132[[#This Row],[ЗАКАЗ, шт (кратно 96)]],0))</f>
        <v>0</v>
      </c>
      <c r="J445" s="110" t="s">
        <v>1744</v>
      </c>
      <c r="K445" s="35"/>
      <c r="L445" s="35"/>
    </row>
    <row r="446" spans="2:12" ht="15.6" hidden="1" x14ac:dyDescent="0.3">
      <c r="B446" s="77"/>
      <c r="C446" s="78"/>
      <c r="D446" s="65" t="s">
        <v>957</v>
      </c>
      <c r="E446" s="65" t="s">
        <v>958</v>
      </c>
      <c r="F446" s="65"/>
      <c r="G446" s="68">
        <v>0</v>
      </c>
      <c r="H446" s="65"/>
      <c r="I446" s="82">
        <f>IF($J$32="Наличными",F446*H446,IF( $J$32="На р/с",Таблица132[[#This Row],[Цена при оплате на р/с, Евро]]*Таблица132[[#This Row],[ЗАКАЗ, шт (кратно 96)]],0))</f>
        <v>0</v>
      </c>
      <c r="J446" s="70" t="s">
        <v>1744</v>
      </c>
      <c r="K446" s="35"/>
      <c r="L446" s="35"/>
    </row>
    <row r="447" spans="2:12" ht="15.6" hidden="1" x14ac:dyDescent="0.3">
      <c r="B447" s="77"/>
      <c r="C447" s="78"/>
      <c r="D447" s="99" t="s">
        <v>1559</v>
      </c>
      <c r="E447" s="99" t="s">
        <v>1560</v>
      </c>
      <c r="F447" s="99"/>
      <c r="G447" s="100">
        <v>0</v>
      </c>
      <c r="H447" s="99"/>
      <c r="I447" s="82">
        <f>IF($J$32="Наличными",F447*H447,IF( $J$32="На р/с",Таблица132[[#This Row],[Цена при оплате на р/с, Евро]]*Таблица132[[#This Row],[ЗАКАЗ, шт (кратно 96)]],0))</f>
        <v>0</v>
      </c>
      <c r="J447" s="101" t="s">
        <v>1744</v>
      </c>
      <c r="K447" s="35"/>
      <c r="L447" s="35"/>
    </row>
    <row r="448" spans="2:12" ht="15.6" x14ac:dyDescent="0.3">
      <c r="B448" s="77"/>
      <c r="C448" s="78"/>
      <c r="D448" s="81" t="s">
        <v>1315</v>
      </c>
      <c r="E448" s="81" t="s">
        <v>1316</v>
      </c>
      <c r="F448" s="157">
        <v>1.06</v>
      </c>
      <c r="G448" s="157">
        <v>1.1397849462365592</v>
      </c>
      <c r="H448" s="114"/>
      <c r="I448" s="82">
        <f>IF($J$32="Наличными",F448*H448,IF( $J$32="На р/с",Таблица132[[#This Row],[Цена при оплате на р/с, Евро]]*Таблица132[[#This Row],[ЗАКАЗ, шт (кратно 96)]],0))</f>
        <v>0</v>
      </c>
      <c r="J448" s="115"/>
      <c r="K448" s="35"/>
      <c r="L448" s="35"/>
    </row>
    <row r="449" spans="2:12" ht="15.6" hidden="1" x14ac:dyDescent="0.3">
      <c r="B449" s="77"/>
      <c r="C449" s="78"/>
      <c r="D449" s="107" t="s">
        <v>1106</v>
      </c>
      <c r="E449" s="107" t="s">
        <v>1107</v>
      </c>
      <c r="F449" s="107"/>
      <c r="G449" s="111">
        <v>0</v>
      </c>
      <c r="H449" s="107"/>
      <c r="I449" s="82">
        <f>IF($J$32="Наличными",F449*H449,IF( $J$32="На р/с",Таблица132[[#This Row],[Цена при оплате на р/с, Евро]]*Таблица132[[#This Row],[ЗАКАЗ, шт (кратно 96)]],0))</f>
        <v>0</v>
      </c>
      <c r="J449" s="110" t="s">
        <v>1744</v>
      </c>
      <c r="K449" s="35"/>
      <c r="L449" s="35"/>
    </row>
    <row r="450" spans="2:12" ht="15.6" hidden="1" x14ac:dyDescent="0.3">
      <c r="B450" s="77"/>
      <c r="C450" s="78"/>
      <c r="D450" s="65" t="s">
        <v>1561</v>
      </c>
      <c r="E450" s="65" t="s">
        <v>1562</v>
      </c>
      <c r="F450" s="65"/>
      <c r="G450" s="68">
        <v>0</v>
      </c>
      <c r="H450" s="65"/>
      <c r="I450" s="82">
        <f>IF($J$32="Наличными",F450*H450,IF( $J$32="На р/с",Таблица132[[#This Row],[Цена при оплате на р/с, Евро]]*Таблица132[[#This Row],[ЗАКАЗ, шт (кратно 96)]],0))</f>
        <v>0</v>
      </c>
      <c r="J450" s="70" t="s">
        <v>1744</v>
      </c>
      <c r="K450" s="35"/>
      <c r="L450" s="35"/>
    </row>
    <row r="451" spans="2:12" ht="15.6" hidden="1" x14ac:dyDescent="0.3">
      <c r="B451" s="77"/>
      <c r="C451" s="78"/>
      <c r="D451" s="99" t="s">
        <v>1510</v>
      </c>
      <c r="E451" s="99" t="s">
        <v>1511</v>
      </c>
      <c r="F451" s="99"/>
      <c r="G451" s="100">
        <v>0</v>
      </c>
      <c r="H451" s="99"/>
      <c r="I451" s="82">
        <f>IF($J$32="Наличными",F451*H451,IF( $J$32="На р/с",Таблица132[[#This Row],[Цена при оплате на р/с, Евро]]*Таблица132[[#This Row],[ЗАКАЗ, шт (кратно 96)]],0))</f>
        <v>0</v>
      </c>
      <c r="J451" s="101" t="s">
        <v>1744</v>
      </c>
      <c r="K451" s="35"/>
      <c r="L451" s="35"/>
    </row>
    <row r="452" spans="2:12" ht="15.6" x14ac:dyDescent="0.3">
      <c r="B452" s="77"/>
      <c r="C452" s="78"/>
      <c r="D452" s="81" t="s">
        <v>951</v>
      </c>
      <c r="E452" s="81" t="s">
        <v>952</v>
      </c>
      <c r="F452" s="157">
        <v>1.85</v>
      </c>
      <c r="G452" s="157">
        <v>1.989247311827957</v>
      </c>
      <c r="H452" s="114"/>
      <c r="I452" s="82">
        <f>IF($J$32="Наличными",F452*H452,IF( $J$32="На р/с",Таблица132[[#This Row],[Цена при оплате на р/с, Евро]]*Таблица132[[#This Row],[ЗАКАЗ, шт (кратно 96)]],0))</f>
        <v>0</v>
      </c>
      <c r="J452" s="115"/>
      <c r="K452" s="35"/>
      <c r="L452" s="35"/>
    </row>
    <row r="453" spans="2:12" ht="15.6" hidden="1" x14ac:dyDescent="0.3">
      <c r="B453" s="77"/>
      <c r="C453" s="78"/>
      <c r="D453" s="104" t="s">
        <v>1508</v>
      </c>
      <c r="E453" s="104" t="s">
        <v>1509</v>
      </c>
      <c r="F453" s="104"/>
      <c r="G453" s="105">
        <v>0</v>
      </c>
      <c r="H453" s="104"/>
      <c r="I453" s="82">
        <f>IF($J$32="Наличными",F453*H453,IF( $J$32="На р/с",Таблица132[[#This Row],[Цена при оплате на р/с, Евро]]*Таблица132[[#This Row],[ЗАКАЗ, шт (кратно 96)]],0))</f>
        <v>0</v>
      </c>
      <c r="J453" s="106" t="s">
        <v>1744</v>
      </c>
      <c r="K453" s="35"/>
      <c r="L453" s="35"/>
    </row>
    <row r="454" spans="2:12" ht="15.6" x14ac:dyDescent="0.3">
      <c r="B454" s="77"/>
      <c r="C454" s="78"/>
      <c r="D454" s="81" t="s">
        <v>1713</v>
      </c>
      <c r="E454" s="81" t="s">
        <v>1714</v>
      </c>
      <c r="F454" s="157">
        <v>1.3902325581395349</v>
      </c>
      <c r="G454" s="157">
        <v>1.4948737184296075</v>
      </c>
      <c r="H454" s="114"/>
      <c r="I454" s="82">
        <f>IF($J$32="Наличными",F454*H454,IF( $J$32="На р/с",Таблица132[[#This Row],[Цена при оплате на р/с, Евро]]*Таблица132[[#This Row],[ЗАКАЗ, шт (кратно 96)]],0))</f>
        <v>0</v>
      </c>
      <c r="J454" s="115"/>
      <c r="K454" s="35"/>
      <c r="L454" s="35"/>
    </row>
    <row r="455" spans="2:12" ht="15.6" x14ac:dyDescent="0.3">
      <c r="B455" s="77"/>
      <c r="C455" s="78"/>
      <c r="D455" s="81" t="s">
        <v>918</v>
      </c>
      <c r="E455" s="81" t="s">
        <v>919</v>
      </c>
      <c r="F455" s="157">
        <v>1.5</v>
      </c>
      <c r="G455" s="157">
        <v>1.6129032258064515</v>
      </c>
      <c r="H455" s="114"/>
      <c r="I455" s="82">
        <f>IF($J$32="Наличными",F455*H455,IF( $J$32="На р/с",Таблица132[[#This Row],[Цена при оплате на р/с, Евро]]*Таблица132[[#This Row],[ЗАКАЗ, шт (кратно 96)]],0))</f>
        <v>0</v>
      </c>
      <c r="J455" s="115"/>
      <c r="K455" s="35"/>
      <c r="L455" s="35"/>
    </row>
    <row r="456" spans="2:12" ht="15.6" x14ac:dyDescent="0.3">
      <c r="B456" s="77"/>
      <c r="C456" s="78"/>
      <c r="D456" s="81" t="s">
        <v>920</v>
      </c>
      <c r="E456" s="81" t="s">
        <v>921</v>
      </c>
      <c r="F456" s="157">
        <v>1.5</v>
      </c>
      <c r="G456" s="157">
        <v>1.6129032258064515</v>
      </c>
      <c r="H456" s="114"/>
      <c r="I456" s="82">
        <f>IF($J$32="Наличными",F456*H456,IF( $J$32="На р/с",Таблица132[[#This Row],[Цена при оплате на р/с, Евро]]*Таблица132[[#This Row],[ЗАКАЗ, шт (кратно 96)]],0))</f>
        <v>0</v>
      </c>
      <c r="J456" s="115"/>
      <c r="K456" s="35"/>
      <c r="L456" s="35"/>
    </row>
    <row r="457" spans="2:12" ht="15.6" x14ac:dyDescent="0.3">
      <c r="B457" s="77"/>
      <c r="C457" s="78"/>
      <c r="D457" s="81" t="s">
        <v>321</v>
      </c>
      <c r="E457" s="81" t="s">
        <v>322</v>
      </c>
      <c r="F457" s="157">
        <v>1.1100000000000001</v>
      </c>
      <c r="G457" s="157">
        <v>1.1935483870967742</v>
      </c>
      <c r="H457" s="114"/>
      <c r="I457" s="82">
        <f>IF($J$32="Наличными",F457*H457,IF( $J$32="На р/с",Таблица132[[#This Row],[Цена при оплате на р/с, Евро]]*Таблица132[[#This Row],[ЗАКАЗ, шт (кратно 96)]],0))</f>
        <v>0</v>
      </c>
      <c r="J457" s="115"/>
      <c r="K457" s="35"/>
      <c r="L457" s="35"/>
    </row>
    <row r="458" spans="2:12" ht="15.6" x14ac:dyDescent="0.3">
      <c r="B458" s="77"/>
      <c r="C458" s="78"/>
      <c r="D458" s="81" t="s">
        <v>323</v>
      </c>
      <c r="E458" s="81" t="s">
        <v>324</v>
      </c>
      <c r="F458" s="157">
        <v>1.1100000000000001</v>
      </c>
      <c r="G458" s="157">
        <v>1.1935483870967742</v>
      </c>
      <c r="H458" s="114"/>
      <c r="I458" s="82">
        <f>IF($J$32="Наличными",F458*H458,IF( $J$32="На р/с",Таблица132[[#This Row],[Цена при оплате на р/с, Евро]]*Таблица132[[#This Row],[ЗАКАЗ, шт (кратно 96)]],0))</f>
        <v>0</v>
      </c>
      <c r="J458" s="115"/>
      <c r="K458" s="35"/>
      <c r="L458" s="35"/>
    </row>
    <row r="459" spans="2:12" ht="15.6" hidden="1" x14ac:dyDescent="0.3">
      <c r="B459" s="77"/>
      <c r="C459" s="78"/>
      <c r="D459" s="107" t="s">
        <v>1317</v>
      </c>
      <c r="E459" s="107" t="s">
        <v>1318</v>
      </c>
      <c r="F459" s="107"/>
      <c r="G459" s="108">
        <v>0</v>
      </c>
      <c r="H459" s="109"/>
      <c r="I459" s="82">
        <f>IF($J$32="Наличными",F459*H459,IF( $J$32="На р/с",Таблица132[[#This Row],[Цена при оплате на р/с, Евро]]*Таблица132[[#This Row],[ЗАКАЗ, шт (кратно 96)]],0))</f>
        <v>0</v>
      </c>
      <c r="J459" s="110" t="s">
        <v>1744</v>
      </c>
      <c r="K459" s="35"/>
      <c r="L459" s="35"/>
    </row>
    <row r="460" spans="2:12" ht="15.6" hidden="1" x14ac:dyDescent="0.3">
      <c r="B460" s="77"/>
      <c r="C460" s="78"/>
      <c r="D460" s="65" t="s">
        <v>830</v>
      </c>
      <c r="E460" s="65" t="s">
        <v>831</v>
      </c>
      <c r="F460" s="65"/>
      <c r="G460" s="68">
        <v>0</v>
      </c>
      <c r="H460" s="65"/>
      <c r="I460" s="82">
        <f>IF($J$32="Наличными",F460*H460,IF( $J$32="На р/с",Таблица132[[#This Row],[Цена при оплате на р/с, Евро]]*Таблица132[[#This Row],[ЗАКАЗ, шт (кратно 96)]],0))</f>
        <v>0</v>
      </c>
      <c r="J460" s="70" t="s">
        <v>1744</v>
      </c>
      <c r="K460" s="35"/>
      <c r="L460" s="35"/>
    </row>
    <row r="461" spans="2:12" ht="15.6" hidden="1" x14ac:dyDescent="0.3">
      <c r="B461" s="77"/>
      <c r="C461" s="78"/>
      <c r="D461" s="99" t="s">
        <v>1667</v>
      </c>
      <c r="E461" s="99" t="s">
        <v>1668</v>
      </c>
      <c r="F461" s="99"/>
      <c r="G461" s="102">
        <v>0</v>
      </c>
      <c r="H461" s="103"/>
      <c r="I461" s="82">
        <f>IF($J$32="Наличными",F461*H461,IF( $J$32="На р/с",Таблица132[[#This Row],[Цена при оплате на р/с, Евро]]*Таблица132[[#This Row],[ЗАКАЗ, шт (кратно 96)]],0))</f>
        <v>0</v>
      </c>
      <c r="J461" s="101" t="s">
        <v>1744</v>
      </c>
      <c r="K461" s="35"/>
      <c r="L461" s="35"/>
    </row>
    <row r="462" spans="2:12" ht="15.6" x14ac:dyDescent="0.3">
      <c r="B462" s="77"/>
      <c r="C462" s="78"/>
      <c r="D462" s="81" t="s">
        <v>1669</v>
      </c>
      <c r="E462" s="81" t="s">
        <v>1670</v>
      </c>
      <c r="F462" s="157">
        <v>1.1599999999999999</v>
      </c>
      <c r="G462" s="157">
        <v>1.247311827956989</v>
      </c>
      <c r="H462" s="114"/>
      <c r="I462" s="82">
        <f>IF($J$32="Наличными",F462*H462,IF( $J$32="На р/с",Таблица132[[#This Row],[Цена при оплате на р/с, Евро]]*Таблица132[[#This Row],[ЗАКАЗ, шт (кратно 96)]],0))</f>
        <v>0</v>
      </c>
      <c r="J462" s="115"/>
      <c r="K462" s="35"/>
      <c r="L462" s="35"/>
    </row>
    <row r="463" spans="2:12" ht="15.6" x14ac:dyDescent="0.3">
      <c r="B463" s="77"/>
      <c r="C463" s="78"/>
      <c r="D463" s="81" t="s">
        <v>325</v>
      </c>
      <c r="E463" s="81" t="s">
        <v>326</v>
      </c>
      <c r="F463" s="157">
        <v>1.06</v>
      </c>
      <c r="G463" s="157">
        <v>1.1397849462365592</v>
      </c>
      <c r="H463" s="114"/>
      <c r="I463" s="82">
        <f>IF($J$32="Наличными",F463*H463,IF( $J$32="На р/с",Таблица132[[#This Row],[Цена при оплате на р/с, Евро]]*Таблица132[[#This Row],[ЗАКАЗ, шт (кратно 96)]],0))</f>
        <v>0</v>
      </c>
      <c r="J463" s="115"/>
      <c r="K463" s="35"/>
      <c r="L463" s="35"/>
    </row>
    <row r="464" spans="2:12" ht="15.6" x14ac:dyDescent="0.3">
      <c r="B464" s="77"/>
      <c r="C464" s="78"/>
      <c r="D464" s="81" t="s">
        <v>720</v>
      </c>
      <c r="E464" s="81" t="s">
        <v>721</v>
      </c>
      <c r="F464" s="157">
        <v>1.06</v>
      </c>
      <c r="G464" s="157">
        <v>1.1397849462365592</v>
      </c>
      <c r="H464" s="114"/>
      <c r="I464" s="82">
        <f>IF($J$32="Наличными",F464*H464,IF( $J$32="На р/с",Таблица132[[#This Row],[Цена при оплате на р/с, Евро]]*Таблица132[[#This Row],[ЗАКАЗ, шт (кратно 96)]],0))</f>
        <v>0</v>
      </c>
      <c r="J464" s="115"/>
      <c r="K464" s="35"/>
      <c r="L464" s="35"/>
    </row>
    <row r="465" spans="2:12" ht="15.6" x14ac:dyDescent="0.3">
      <c r="B465" s="77"/>
      <c r="C465" s="78"/>
      <c r="D465" s="81" t="s">
        <v>722</v>
      </c>
      <c r="E465" s="81" t="s">
        <v>723</v>
      </c>
      <c r="F465" s="157">
        <v>1.06</v>
      </c>
      <c r="G465" s="157">
        <v>1.1397849462365592</v>
      </c>
      <c r="H465" s="114"/>
      <c r="I465" s="82">
        <f>IF($J$32="Наличными",F465*H465,IF( $J$32="На р/с",Таблица132[[#This Row],[Цена при оплате на р/с, Евро]]*Таблица132[[#This Row],[ЗАКАЗ, шт (кратно 96)]],0))</f>
        <v>0</v>
      </c>
      <c r="J465" s="115"/>
      <c r="K465" s="35"/>
      <c r="L465" s="35"/>
    </row>
    <row r="466" spans="2:12" ht="15.6" x14ac:dyDescent="0.3">
      <c r="B466" s="77"/>
      <c r="C466" s="78"/>
      <c r="D466" s="81" t="s">
        <v>1319</v>
      </c>
      <c r="E466" s="81" t="s">
        <v>1320</v>
      </c>
      <c r="F466" s="157">
        <v>1.06</v>
      </c>
      <c r="G466" s="157">
        <v>1.1397849462365592</v>
      </c>
      <c r="H466" s="114"/>
      <c r="I466" s="82">
        <f>IF($J$32="Наличными",F466*H466,IF( $J$32="На р/с",Таблица132[[#This Row],[Цена при оплате на р/с, Евро]]*Таблица132[[#This Row],[ЗАКАЗ, шт (кратно 96)]],0))</f>
        <v>0</v>
      </c>
      <c r="J466" s="115"/>
      <c r="K466" s="35"/>
      <c r="L466" s="35"/>
    </row>
    <row r="467" spans="2:12" ht="15.6" x14ac:dyDescent="0.3">
      <c r="B467" s="77"/>
      <c r="C467" s="78"/>
      <c r="D467" s="81" t="s">
        <v>724</v>
      </c>
      <c r="E467" s="81" t="s">
        <v>725</v>
      </c>
      <c r="F467" s="157">
        <v>1.06</v>
      </c>
      <c r="G467" s="157">
        <v>1.1397849462365592</v>
      </c>
      <c r="H467" s="114"/>
      <c r="I467" s="82">
        <f>IF($J$32="Наличными",F467*H467,IF( $J$32="На р/с",Таблица132[[#This Row],[Цена при оплате на р/с, Евро]]*Таблица132[[#This Row],[ЗАКАЗ, шт (кратно 96)]],0))</f>
        <v>0</v>
      </c>
      <c r="J467" s="115"/>
      <c r="K467" s="35"/>
      <c r="L467" s="35"/>
    </row>
    <row r="468" spans="2:12" ht="15.6" x14ac:dyDescent="0.3">
      <c r="B468" s="77"/>
      <c r="C468" s="78"/>
      <c r="D468" s="81" t="s">
        <v>726</v>
      </c>
      <c r="E468" s="81" t="s">
        <v>727</v>
      </c>
      <c r="F468" s="157">
        <v>1.06</v>
      </c>
      <c r="G468" s="157">
        <v>1.1397849462365592</v>
      </c>
      <c r="H468" s="114"/>
      <c r="I468" s="82">
        <f>IF($J$32="Наличными",F468*H468,IF( $J$32="На р/с",Таблица132[[#This Row],[Цена при оплате на р/с, Евро]]*Таблица132[[#This Row],[ЗАКАЗ, шт (кратно 96)]],0))</f>
        <v>0</v>
      </c>
      <c r="J468" s="115"/>
      <c r="K468" s="35"/>
      <c r="L468" s="35"/>
    </row>
    <row r="469" spans="2:12" ht="15.6" x14ac:dyDescent="0.3">
      <c r="B469" s="77"/>
      <c r="C469" s="78"/>
      <c r="D469" s="81" t="s">
        <v>728</v>
      </c>
      <c r="E469" s="81" t="s">
        <v>729</v>
      </c>
      <c r="F469" s="157">
        <v>1.06</v>
      </c>
      <c r="G469" s="157">
        <v>1.1397849462365592</v>
      </c>
      <c r="H469" s="114"/>
      <c r="I469" s="82">
        <f>IF($J$32="Наличными",F469*H469,IF( $J$32="На р/с",Таблица132[[#This Row],[Цена при оплате на р/с, Евро]]*Таблица132[[#This Row],[ЗАКАЗ, шт (кратно 96)]],0))</f>
        <v>0</v>
      </c>
      <c r="J469" s="115"/>
      <c r="K469" s="35"/>
      <c r="L469" s="35"/>
    </row>
    <row r="470" spans="2:12" ht="15.6" x14ac:dyDescent="0.3">
      <c r="B470" s="77"/>
      <c r="C470" s="78"/>
      <c r="D470" s="81" t="s">
        <v>327</v>
      </c>
      <c r="E470" s="81" t="s">
        <v>328</v>
      </c>
      <c r="F470" s="157">
        <v>0.84</v>
      </c>
      <c r="G470" s="157">
        <v>0.90322580645161277</v>
      </c>
      <c r="H470" s="114"/>
      <c r="I470" s="82">
        <f>IF($J$32="Наличными",F470*H470,IF( $J$32="На р/с",Таблица132[[#This Row],[Цена при оплате на р/с, Евро]]*Таблица132[[#This Row],[ЗАКАЗ, шт (кратно 96)]],0))</f>
        <v>0</v>
      </c>
      <c r="J470" s="115"/>
      <c r="K470" s="35"/>
      <c r="L470" s="35"/>
    </row>
    <row r="471" spans="2:12" ht="15.6" x14ac:dyDescent="0.3">
      <c r="B471" s="77"/>
      <c r="C471" s="78"/>
      <c r="D471" s="81" t="s">
        <v>329</v>
      </c>
      <c r="E471" s="81" t="s">
        <v>1646</v>
      </c>
      <c r="F471" s="157">
        <v>1.85</v>
      </c>
      <c r="G471" s="157">
        <v>1.989247311827957</v>
      </c>
      <c r="H471" s="114"/>
      <c r="I471" s="82">
        <f>IF($J$32="Наличными",F471*H471,IF( $J$32="На р/с",Таблица132[[#This Row],[Цена при оплате на р/с, Евро]]*Таблица132[[#This Row],[ЗАКАЗ, шт (кратно 96)]],0))</f>
        <v>0</v>
      </c>
      <c r="J471" s="115"/>
      <c r="K471" s="35"/>
      <c r="L471" s="35"/>
    </row>
    <row r="472" spans="2:12" ht="15.6" x14ac:dyDescent="0.3">
      <c r="B472" s="77"/>
      <c r="C472" s="78"/>
      <c r="D472" s="81" t="s">
        <v>943</v>
      </c>
      <c r="E472" s="81" t="s">
        <v>944</v>
      </c>
      <c r="F472" s="157">
        <v>0.83</v>
      </c>
      <c r="G472" s="157">
        <v>0.89247311827956977</v>
      </c>
      <c r="H472" s="114"/>
      <c r="I472" s="82">
        <f>IF($J$32="Наличными",F472*H472,IF( $J$32="На р/с",Таблица132[[#This Row],[Цена при оплате на р/с, Евро]]*Таблица132[[#This Row],[ЗАКАЗ, шт (кратно 96)]],0))</f>
        <v>0</v>
      </c>
      <c r="J472" s="115"/>
      <c r="K472" s="35"/>
      <c r="L472" s="35"/>
    </row>
    <row r="473" spans="2:12" ht="15.6" x14ac:dyDescent="0.3">
      <c r="B473" s="77"/>
      <c r="C473" s="78"/>
      <c r="D473" s="81" t="s">
        <v>330</v>
      </c>
      <c r="E473" s="81" t="s">
        <v>331</v>
      </c>
      <c r="F473" s="157">
        <v>0.83</v>
      </c>
      <c r="G473" s="157">
        <v>0.89247311827956977</v>
      </c>
      <c r="H473" s="114"/>
      <c r="I473" s="82">
        <f>IF($J$32="Наличными",F473*H473,IF( $J$32="На р/с",Таблица132[[#This Row],[Цена при оплате на р/с, Евро]]*Таблица132[[#This Row],[ЗАКАЗ, шт (кратно 96)]],0))</f>
        <v>0</v>
      </c>
      <c r="J473" s="115"/>
      <c r="K473" s="35"/>
      <c r="L473" s="35"/>
    </row>
    <row r="474" spans="2:12" ht="15.6" x14ac:dyDescent="0.3">
      <c r="B474" s="77"/>
      <c r="C474" s="78"/>
      <c r="D474" s="81" t="s">
        <v>332</v>
      </c>
      <c r="E474" s="81" t="s">
        <v>333</v>
      </c>
      <c r="F474" s="157">
        <v>0.83</v>
      </c>
      <c r="G474" s="157">
        <v>0.89247311827956977</v>
      </c>
      <c r="H474" s="114"/>
      <c r="I474" s="82">
        <f>IF($J$32="Наличными",F474*H474,IF( $J$32="На р/с",Таблица132[[#This Row],[Цена при оплате на р/с, Евро]]*Таблица132[[#This Row],[ЗАКАЗ, шт (кратно 96)]],0))</f>
        <v>0</v>
      </c>
      <c r="J474" s="115"/>
      <c r="K474" s="35"/>
      <c r="L474" s="35"/>
    </row>
    <row r="475" spans="2:12" ht="15.6" x14ac:dyDescent="0.3">
      <c r="B475" s="77"/>
      <c r="C475" s="78"/>
      <c r="D475" s="81" t="s">
        <v>334</v>
      </c>
      <c r="E475" s="81" t="s">
        <v>335</v>
      </c>
      <c r="F475" s="157">
        <v>0.83</v>
      </c>
      <c r="G475" s="157">
        <v>0.89247311827956977</v>
      </c>
      <c r="H475" s="114"/>
      <c r="I475" s="82">
        <f>IF($J$32="Наличными",F475*H475,IF( $J$32="На р/с",Таблица132[[#This Row],[Цена при оплате на р/с, Евро]]*Таблица132[[#This Row],[ЗАКАЗ, шт (кратно 96)]],0))</f>
        <v>0</v>
      </c>
      <c r="J475" s="115"/>
      <c r="K475" s="35"/>
      <c r="L475" s="35"/>
    </row>
    <row r="476" spans="2:12" ht="15.6" x14ac:dyDescent="0.3">
      <c r="B476" s="77"/>
      <c r="C476" s="78"/>
      <c r="D476" s="81" t="s">
        <v>1321</v>
      </c>
      <c r="E476" s="81" t="s">
        <v>1322</v>
      </c>
      <c r="F476" s="157">
        <v>0.83</v>
      </c>
      <c r="G476" s="157">
        <v>0.89247311827956977</v>
      </c>
      <c r="H476" s="114"/>
      <c r="I476" s="82">
        <f>IF($J$32="Наличными",F476*H476,IF( $J$32="На р/с",Таблица132[[#This Row],[Цена при оплате на р/с, Евро]]*Таблица132[[#This Row],[ЗАКАЗ, шт (кратно 96)]],0))</f>
        <v>0</v>
      </c>
      <c r="J476" s="115"/>
      <c r="K476" s="35"/>
      <c r="L476" s="35"/>
    </row>
    <row r="477" spans="2:12" ht="15.6" hidden="1" x14ac:dyDescent="0.3">
      <c r="B477" s="77"/>
      <c r="C477" s="78"/>
      <c r="D477" s="104" t="s">
        <v>1087</v>
      </c>
      <c r="E477" s="104" t="s">
        <v>1031</v>
      </c>
      <c r="F477" s="104"/>
      <c r="G477" s="112">
        <v>0</v>
      </c>
      <c r="H477" s="113"/>
      <c r="I477" s="82">
        <f>IF($J$32="Наличными",F477*H477,IF( $J$32="На р/с",Таблица132[[#This Row],[Цена при оплате на р/с, Евро]]*Таблица132[[#This Row],[ЗАКАЗ, шт (кратно 96)]],0))</f>
        <v>0</v>
      </c>
      <c r="J477" s="106" t="s">
        <v>1744</v>
      </c>
      <c r="K477" s="35"/>
      <c r="L477" s="35"/>
    </row>
    <row r="478" spans="2:12" ht="15.6" x14ac:dyDescent="0.3">
      <c r="B478" s="77"/>
      <c r="C478" s="78"/>
      <c r="D478" s="81" t="s">
        <v>797</v>
      </c>
      <c r="E478" s="81" t="s">
        <v>798</v>
      </c>
      <c r="F478" s="157">
        <v>0.83</v>
      </c>
      <c r="G478" s="157">
        <v>0.89247311827956977</v>
      </c>
      <c r="H478" s="114"/>
      <c r="I478" s="82">
        <f>IF($J$32="Наличными",F478*H478,IF( $J$32="На р/с",Таблица132[[#This Row],[Цена при оплате на р/с, Евро]]*Таблица132[[#This Row],[ЗАКАЗ, шт (кратно 96)]],0))</f>
        <v>0</v>
      </c>
      <c r="J478" s="115"/>
      <c r="K478" s="35"/>
      <c r="L478" s="35"/>
    </row>
    <row r="479" spans="2:12" ht="15.6" x14ac:dyDescent="0.3">
      <c r="B479" s="77"/>
      <c r="C479" s="78"/>
      <c r="D479" s="81" t="s">
        <v>336</v>
      </c>
      <c r="E479" s="81" t="s">
        <v>337</v>
      </c>
      <c r="F479" s="157">
        <v>0.83</v>
      </c>
      <c r="G479" s="157">
        <v>0.89247311827956977</v>
      </c>
      <c r="H479" s="114"/>
      <c r="I479" s="82">
        <f>IF($J$32="Наличными",F479*H479,IF( $J$32="На р/с",Таблица132[[#This Row],[Цена при оплате на р/с, Евро]]*Таблица132[[#This Row],[ЗАКАЗ, шт (кратно 96)]],0))</f>
        <v>0</v>
      </c>
      <c r="J479" s="115"/>
      <c r="K479" s="35"/>
      <c r="L479" s="35"/>
    </row>
    <row r="480" spans="2:12" ht="15.6" x14ac:dyDescent="0.3">
      <c r="B480" s="77"/>
      <c r="C480" s="78"/>
      <c r="D480" s="81" t="s">
        <v>1498</v>
      </c>
      <c r="E480" s="81" t="s">
        <v>1499</v>
      </c>
      <c r="F480" s="157">
        <v>0.83</v>
      </c>
      <c r="G480" s="157">
        <v>0.89247311827956977</v>
      </c>
      <c r="H480" s="114"/>
      <c r="I480" s="82">
        <f>IF($J$32="Наличными",F480*H480,IF( $J$32="На р/с",Таблица132[[#This Row],[Цена при оплате на р/с, Евро]]*Таблица132[[#This Row],[ЗАКАЗ, шт (кратно 96)]],0))</f>
        <v>0</v>
      </c>
      <c r="J480" s="115"/>
      <c r="K480" s="35"/>
      <c r="L480" s="35"/>
    </row>
    <row r="481" spans="2:12" ht="15.6" hidden="1" x14ac:dyDescent="0.3">
      <c r="B481" s="77"/>
      <c r="C481" s="78"/>
      <c r="D481" s="104" t="s">
        <v>991</v>
      </c>
      <c r="E481" s="104" t="s">
        <v>992</v>
      </c>
      <c r="F481" s="104"/>
      <c r="G481" s="112">
        <v>0</v>
      </c>
      <c r="H481" s="113"/>
      <c r="I481" s="82">
        <f>IF($J$32="Наличными",F481*H481,IF( $J$32="На р/с",Таблица132[[#This Row],[Цена при оплате на р/с, Евро]]*Таблица132[[#This Row],[ЗАКАЗ, шт (кратно 96)]],0))</f>
        <v>0</v>
      </c>
      <c r="J481" s="106" t="s">
        <v>1744</v>
      </c>
      <c r="K481" s="35"/>
      <c r="L481" s="35"/>
    </row>
    <row r="482" spans="2:12" ht="15.6" x14ac:dyDescent="0.3">
      <c r="B482" s="77"/>
      <c r="C482" s="78"/>
      <c r="D482" s="81" t="s">
        <v>1544</v>
      </c>
      <c r="E482" s="81" t="s">
        <v>1545</v>
      </c>
      <c r="F482" s="157">
        <v>0.83</v>
      </c>
      <c r="G482" s="157">
        <v>0.89247311827956977</v>
      </c>
      <c r="H482" s="114"/>
      <c r="I482" s="82">
        <f>IF($J$32="Наличными",F482*H482,IF( $J$32="На р/с",Таблица132[[#This Row],[Цена при оплате на р/с, Евро]]*Таблица132[[#This Row],[ЗАКАЗ, шт (кратно 96)]],0))</f>
        <v>0</v>
      </c>
      <c r="J482" s="115"/>
      <c r="K482" s="35"/>
      <c r="L482" s="35"/>
    </row>
    <row r="483" spans="2:12" ht="15.6" x14ac:dyDescent="0.3">
      <c r="B483" s="77"/>
      <c r="C483" s="78"/>
      <c r="D483" s="81" t="s">
        <v>799</v>
      </c>
      <c r="E483" s="81" t="s">
        <v>800</v>
      </c>
      <c r="F483" s="157">
        <v>0.83</v>
      </c>
      <c r="G483" s="157">
        <v>0.89247311827956977</v>
      </c>
      <c r="H483" s="114"/>
      <c r="I483" s="82">
        <f>IF($J$32="Наличными",F483*H483,IF( $J$32="На р/с",Таблица132[[#This Row],[Цена при оплате на р/с, Евро]]*Таблица132[[#This Row],[ЗАКАЗ, шт (кратно 96)]],0))</f>
        <v>0</v>
      </c>
      <c r="J483" s="115"/>
      <c r="K483" s="35"/>
      <c r="L483" s="35"/>
    </row>
    <row r="484" spans="2:12" ht="15.6" x14ac:dyDescent="0.3">
      <c r="B484" s="77"/>
      <c r="C484" s="78"/>
      <c r="D484" s="81" t="s">
        <v>338</v>
      </c>
      <c r="E484" s="81" t="s">
        <v>339</v>
      </c>
      <c r="F484" s="157">
        <v>1</v>
      </c>
      <c r="G484" s="157">
        <v>1.075268817204301</v>
      </c>
      <c r="H484" s="114"/>
      <c r="I484" s="82">
        <f>IF($J$32="Наличными",F484*H484,IF( $J$32="На р/с",Таблица132[[#This Row],[Цена при оплате на р/с, Евро]]*Таблица132[[#This Row],[ЗАКАЗ, шт (кратно 96)]],0))</f>
        <v>0</v>
      </c>
      <c r="J484" s="115"/>
      <c r="K484" s="35"/>
      <c r="L484" s="35"/>
    </row>
    <row r="485" spans="2:12" ht="15.6" x14ac:dyDescent="0.3">
      <c r="B485" s="77"/>
      <c r="C485" s="78"/>
      <c r="D485" s="81" t="s">
        <v>1546</v>
      </c>
      <c r="E485" s="81" t="s">
        <v>1547</v>
      </c>
      <c r="F485" s="157">
        <v>0.83</v>
      </c>
      <c r="G485" s="157">
        <v>0.89247311827956977</v>
      </c>
      <c r="H485" s="114"/>
      <c r="I485" s="82">
        <f>IF($J$32="Наличными",F485*H485,IF( $J$32="На р/с",Таблица132[[#This Row],[Цена при оплате на р/с, Евро]]*Таблица132[[#This Row],[ЗАКАЗ, шт (кратно 96)]],0))</f>
        <v>0</v>
      </c>
      <c r="J485" s="115"/>
      <c r="K485" s="35"/>
      <c r="L485" s="35"/>
    </row>
    <row r="486" spans="2:12" ht="15.6" x14ac:dyDescent="0.3">
      <c r="B486" s="77"/>
      <c r="C486" s="78"/>
      <c r="D486" s="81" t="s">
        <v>340</v>
      </c>
      <c r="E486" s="81" t="s">
        <v>341</v>
      </c>
      <c r="F486" s="157">
        <v>0.83</v>
      </c>
      <c r="G486" s="157">
        <v>0.89247311827956977</v>
      </c>
      <c r="H486" s="114"/>
      <c r="I486" s="82">
        <f>IF($J$32="Наличными",F486*H486,IF( $J$32="На р/с",Таблица132[[#This Row],[Цена при оплате на р/с, Евро]]*Таблица132[[#This Row],[ЗАКАЗ, шт (кратно 96)]],0))</f>
        <v>0</v>
      </c>
      <c r="J486" s="115"/>
      <c r="K486" s="35"/>
      <c r="L486" s="35"/>
    </row>
    <row r="487" spans="2:12" ht="15.6" x14ac:dyDescent="0.3">
      <c r="B487" s="77"/>
      <c r="C487" s="78"/>
      <c r="D487" s="81" t="s">
        <v>342</v>
      </c>
      <c r="E487" s="81" t="s">
        <v>343</v>
      </c>
      <c r="F487" s="157">
        <v>0.83</v>
      </c>
      <c r="G487" s="157">
        <v>0.89247311827956977</v>
      </c>
      <c r="H487" s="114"/>
      <c r="I487" s="82">
        <f>IF($J$32="Наличными",F487*H487,IF( $J$32="На р/с",Таблица132[[#This Row],[Цена при оплате на р/с, Евро]]*Таблица132[[#This Row],[ЗАКАЗ, шт (кратно 96)]],0))</f>
        <v>0</v>
      </c>
      <c r="J487" s="115"/>
      <c r="K487" s="35"/>
      <c r="L487" s="35"/>
    </row>
    <row r="488" spans="2:12" ht="15.6" x14ac:dyDescent="0.3">
      <c r="B488" s="77"/>
      <c r="C488" s="78"/>
      <c r="D488" s="81" t="s">
        <v>344</v>
      </c>
      <c r="E488" s="81" t="s">
        <v>345</v>
      </c>
      <c r="F488" s="157">
        <v>0.83</v>
      </c>
      <c r="G488" s="157">
        <v>0.89247311827956977</v>
      </c>
      <c r="H488" s="114"/>
      <c r="I488" s="82">
        <f>IF($J$32="Наличными",F488*H488,IF( $J$32="На р/с",Таблица132[[#This Row],[Цена при оплате на р/с, Евро]]*Таблица132[[#This Row],[ЗАКАЗ, шт (кратно 96)]],0))</f>
        <v>0</v>
      </c>
      <c r="J488" s="115"/>
      <c r="K488" s="35"/>
      <c r="L488" s="35"/>
    </row>
    <row r="489" spans="2:12" ht="15.6" x14ac:dyDescent="0.3">
      <c r="B489" s="77"/>
      <c r="C489" s="78"/>
      <c r="D489" s="81" t="s">
        <v>346</v>
      </c>
      <c r="E489" s="81" t="s">
        <v>347</v>
      </c>
      <c r="F489" s="157">
        <v>0.83</v>
      </c>
      <c r="G489" s="157">
        <v>0.89247311827956977</v>
      </c>
      <c r="H489" s="114"/>
      <c r="I489" s="82">
        <f>IF($J$32="Наличными",F489*H489,IF( $J$32="На р/с",Таблица132[[#This Row],[Цена при оплате на р/с, Евро]]*Таблица132[[#This Row],[ЗАКАЗ, шт (кратно 96)]],0))</f>
        <v>0</v>
      </c>
      <c r="J489" s="115"/>
      <c r="K489" s="35"/>
      <c r="L489" s="35"/>
    </row>
    <row r="490" spans="2:12" ht="15.6" x14ac:dyDescent="0.3">
      <c r="B490" s="77"/>
      <c r="C490" s="78"/>
      <c r="D490" s="81" t="s">
        <v>348</v>
      </c>
      <c r="E490" s="81" t="s">
        <v>349</v>
      </c>
      <c r="F490" s="157">
        <v>0.83</v>
      </c>
      <c r="G490" s="157">
        <v>0.89247311827956977</v>
      </c>
      <c r="H490" s="114"/>
      <c r="I490" s="82">
        <f>IF($J$32="Наличными",F490*H490,IF( $J$32="На р/с",Таблица132[[#This Row],[Цена при оплате на р/с, Евро]]*Таблица132[[#This Row],[ЗАКАЗ, шт (кратно 96)]],0))</f>
        <v>0</v>
      </c>
      <c r="J490" s="115"/>
      <c r="K490" s="35"/>
      <c r="L490" s="35"/>
    </row>
    <row r="491" spans="2:12" ht="15.6" hidden="1" x14ac:dyDescent="0.3">
      <c r="B491" s="77"/>
      <c r="C491" s="78"/>
      <c r="D491" s="107" t="s">
        <v>1618</v>
      </c>
      <c r="E491" s="107" t="s">
        <v>1635</v>
      </c>
      <c r="F491" s="107"/>
      <c r="G491" s="111">
        <v>0</v>
      </c>
      <c r="H491" s="107"/>
      <c r="I491" s="82">
        <f>IF($J$32="Наличными",F491*H491,IF( $J$32="На р/с",Таблица132[[#This Row],[Цена при оплате на р/с, Евро]]*Таблица132[[#This Row],[ЗАКАЗ, шт (кратно 96)]],0))</f>
        <v>0</v>
      </c>
      <c r="J491" s="110" t="s">
        <v>1744</v>
      </c>
      <c r="K491" s="35"/>
      <c r="L491" s="35"/>
    </row>
    <row r="492" spans="2:12" ht="15.6" hidden="1" x14ac:dyDescent="0.3">
      <c r="B492" s="77"/>
      <c r="C492" s="78"/>
      <c r="D492" s="65" t="s">
        <v>1715</v>
      </c>
      <c r="E492" s="65" t="s">
        <v>1716</v>
      </c>
      <c r="F492" s="68"/>
      <c r="G492" s="67">
        <v>0</v>
      </c>
      <c r="H492" s="66"/>
      <c r="I492" s="82">
        <f>IF($J$32="Наличными",F492*H492,IF( $J$32="На р/с",Таблица132[[#This Row],[Цена при оплате на р/с, Евро]]*Таблица132[[#This Row],[ЗАКАЗ, шт (кратно 96)]],0))</f>
        <v>0</v>
      </c>
      <c r="J492" s="70" t="s">
        <v>1744</v>
      </c>
      <c r="K492" s="35"/>
      <c r="L492" s="35"/>
    </row>
    <row r="493" spans="2:12" ht="15.6" hidden="1" x14ac:dyDescent="0.3">
      <c r="B493" s="77"/>
      <c r="C493" s="78"/>
      <c r="D493" s="65" t="s">
        <v>1600</v>
      </c>
      <c r="E493" s="65" t="s">
        <v>1601</v>
      </c>
      <c r="F493" s="65"/>
      <c r="G493" s="68">
        <v>0</v>
      </c>
      <c r="H493" s="65"/>
      <c r="I493" s="82">
        <f>IF($J$32="Наличными",F493*H493,IF( $J$32="На р/с",Таблица132[[#This Row],[Цена при оплате на р/с, Евро]]*Таблица132[[#This Row],[ЗАКАЗ, шт (кратно 96)]],0))</f>
        <v>0</v>
      </c>
      <c r="J493" s="70" t="s">
        <v>1744</v>
      </c>
      <c r="K493" s="35"/>
      <c r="L493" s="35"/>
    </row>
    <row r="494" spans="2:12" ht="15.6" hidden="1" x14ac:dyDescent="0.3">
      <c r="B494" s="77"/>
      <c r="C494" s="78"/>
      <c r="D494" s="99" t="s">
        <v>1593</v>
      </c>
      <c r="E494" s="99" t="s">
        <v>1594</v>
      </c>
      <c r="F494" s="99"/>
      <c r="G494" s="100">
        <v>0</v>
      </c>
      <c r="H494" s="99"/>
      <c r="I494" s="82">
        <f>IF($J$32="Наличными",F494*H494,IF( $J$32="На р/с",Таблица132[[#This Row],[Цена при оплате на р/с, Евро]]*Таблица132[[#This Row],[ЗАКАЗ, шт (кратно 96)]],0))</f>
        <v>0</v>
      </c>
      <c r="J494" s="101" t="s">
        <v>1744</v>
      </c>
      <c r="K494" s="35"/>
      <c r="L494" s="35"/>
    </row>
    <row r="495" spans="2:12" ht="15.6" x14ac:dyDescent="0.3">
      <c r="B495" s="77"/>
      <c r="C495" s="78"/>
      <c r="D495" s="81" t="s">
        <v>1323</v>
      </c>
      <c r="E495" s="81" t="s">
        <v>1324</v>
      </c>
      <c r="F495" s="157">
        <v>1.17</v>
      </c>
      <c r="G495" s="157">
        <v>1.258064516129032</v>
      </c>
      <c r="H495" s="114"/>
      <c r="I495" s="82">
        <f>IF($J$32="Наличными",F495*H495,IF( $J$32="На р/с",Таблица132[[#This Row],[Цена при оплате на р/с, Евро]]*Таблица132[[#This Row],[ЗАКАЗ, шт (кратно 96)]],0))</f>
        <v>0</v>
      </c>
      <c r="J495" s="115" t="s">
        <v>1671</v>
      </c>
      <c r="K495" s="35"/>
      <c r="L495" s="35"/>
    </row>
    <row r="496" spans="2:12" ht="15.6" x14ac:dyDescent="0.3">
      <c r="B496" s="77"/>
      <c r="C496" s="78"/>
      <c r="D496" s="81" t="s">
        <v>963</v>
      </c>
      <c r="E496" s="81" t="s">
        <v>964</v>
      </c>
      <c r="F496" s="157">
        <v>1.17</v>
      </c>
      <c r="G496" s="157">
        <v>1.258064516129032</v>
      </c>
      <c r="H496" s="114"/>
      <c r="I496" s="82">
        <f>IF($J$32="Наличными",F496*H496,IF( $J$32="На р/с",Таблица132[[#This Row],[Цена при оплате на р/с, Евро]]*Таблица132[[#This Row],[ЗАКАЗ, шт (кратно 96)]],0))</f>
        <v>0</v>
      </c>
      <c r="J496" s="115"/>
      <c r="K496" s="35"/>
      <c r="L496" s="35"/>
    </row>
    <row r="497" spans="2:12" ht="15.6" x14ac:dyDescent="0.3">
      <c r="B497" s="77"/>
      <c r="C497" s="78"/>
      <c r="D497" s="81" t="s">
        <v>350</v>
      </c>
      <c r="E497" s="81" t="s">
        <v>351</v>
      </c>
      <c r="F497" s="157">
        <v>1.17</v>
      </c>
      <c r="G497" s="157">
        <v>1.258064516129032</v>
      </c>
      <c r="H497" s="114"/>
      <c r="I497" s="82">
        <f>IF($J$32="Наличными",F497*H497,IF( $J$32="На р/с",Таблица132[[#This Row],[Цена при оплате на р/с, Евро]]*Таблица132[[#This Row],[ЗАКАЗ, шт (кратно 96)]],0))</f>
        <v>0</v>
      </c>
      <c r="J497" s="115"/>
      <c r="K497" s="35"/>
      <c r="L497" s="35"/>
    </row>
    <row r="498" spans="2:12" ht="15.6" x14ac:dyDescent="0.3">
      <c r="B498" s="77"/>
      <c r="C498" s="78"/>
      <c r="D498" s="81" t="s">
        <v>352</v>
      </c>
      <c r="E498" s="81" t="s">
        <v>353</v>
      </c>
      <c r="F498" s="157">
        <v>1.06</v>
      </c>
      <c r="G498" s="157">
        <v>1.1397849462365592</v>
      </c>
      <c r="H498" s="114"/>
      <c r="I498" s="82">
        <f>IF($J$32="Наличными",F498*H498,IF( $J$32="На р/с",Таблица132[[#This Row],[Цена при оплате на р/с, Евро]]*Таблица132[[#This Row],[ЗАКАЗ, шт (кратно 96)]],0))</f>
        <v>0</v>
      </c>
      <c r="J498" s="115"/>
      <c r="K498" s="35"/>
      <c r="L498" s="35"/>
    </row>
    <row r="499" spans="2:12" ht="15.6" hidden="1" x14ac:dyDescent="0.3">
      <c r="B499" s="77"/>
      <c r="C499" s="78"/>
      <c r="D499" s="107" t="s">
        <v>1540</v>
      </c>
      <c r="E499" s="107" t="s">
        <v>1541</v>
      </c>
      <c r="F499" s="107"/>
      <c r="G499" s="111">
        <v>0</v>
      </c>
      <c r="H499" s="107"/>
      <c r="I499" s="82">
        <f>IF($J$32="Наличными",F499*H499,IF( $J$32="На р/с",Таблица132[[#This Row],[Цена при оплате на р/с, Евро]]*Таблица132[[#This Row],[ЗАКАЗ, шт (кратно 96)]],0))</f>
        <v>0</v>
      </c>
      <c r="J499" s="110" t="s">
        <v>1744</v>
      </c>
      <c r="K499" s="35"/>
      <c r="L499" s="35"/>
    </row>
    <row r="500" spans="2:12" ht="15.6" hidden="1" x14ac:dyDescent="0.3">
      <c r="B500" s="77"/>
      <c r="C500" s="78"/>
      <c r="D500" s="65" t="s">
        <v>1542</v>
      </c>
      <c r="E500" s="65" t="s">
        <v>1543</v>
      </c>
      <c r="F500" s="65"/>
      <c r="G500" s="68">
        <v>0</v>
      </c>
      <c r="H500" s="65"/>
      <c r="I500" s="82">
        <f>IF($J$32="Наличными",F500*H500,IF( $J$32="На р/с",Таблица132[[#This Row],[Цена при оплате на р/с, Евро]]*Таблица132[[#This Row],[ЗАКАЗ, шт (кратно 96)]],0))</f>
        <v>0</v>
      </c>
      <c r="J500" s="70" t="s">
        <v>1744</v>
      </c>
      <c r="K500" s="35"/>
      <c r="L500" s="35"/>
    </row>
    <row r="501" spans="2:12" ht="15.6" hidden="1" x14ac:dyDescent="0.3">
      <c r="B501" s="77"/>
      <c r="C501" s="78"/>
      <c r="D501" s="65" t="s">
        <v>1528</v>
      </c>
      <c r="E501" s="65" t="s">
        <v>1529</v>
      </c>
      <c r="F501" s="65"/>
      <c r="G501" s="68">
        <v>0</v>
      </c>
      <c r="H501" s="65"/>
      <c r="I501" s="82">
        <f>IF($J$32="Наличными",F501*H501,IF( $J$32="На р/с",Таблица132[[#This Row],[Цена при оплате на р/с, Евро]]*Таблица132[[#This Row],[ЗАКАЗ, шт (кратно 96)]],0))</f>
        <v>0</v>
      </c>
      <c r="J501" s="70" t="s">
        <v>1744</v>
      </c>
      <c r="K501" s="35"/>
      <c r="L501" s="35"/>
    </row>
    <row r="502" spans="2:12" ht="15.6" hidden="1" x14ac:dyDescent="0.3">
      <c r="B502" s="77"/>
      <c r="C502" s="78"/>
      <c r="D502" s="65" t="s">
        <v>1325</v>
      </c>
      <c r="E502" s="65" t="s">
        <v>1326</v>
      </c>
      <c r="F502" s="65"/>
      <c r="G502" s="68">
        <v>0</v>
      </c>
      <c r="H502" s="65"/>
      <c r="I502" s="82">
        <f>IF($J$32="Наличными",F502*H502,IF( $J$32="На р/с",Таблица132[[#This Row],[Цена при оплате на р/с, Евро]]*Таблица132[[#This Row],[ЗАКАЗ, шт (кратно 96)]],0))</f>
        <v>0</v>
      </c>
      <c r="J502" s="70" t="s">
        <v>1744</v>
      </c>
      <c r="K502" s="35"/>
      <c r="L502" s="35"/>
    </row>
    <row r="503" spans="2:12" ht="15.6" hidden="1" x14ac:dyDescent="0.3">
      <c r="B503" s="77"/>
      <c r="C503" s="78"/>
      <c r="D503" s="65" t="s">
        <v>1327</v>
      </c>
      <c r="E503" s="65" t="s">
        <v>1328</v>
      </c>
      <c r="F503" s="65"/>
      <c r="G503" s="68">
        <v>0</v>
      </c>
      <c r="H503" s="65"/>
      <c r="I503" s="82">
        <f>IF($J$32="Наличными",F503*H503,IF( $J$32="На р/с",Таблица132[[#This Row],[Цена при оплате на р/с, Евро]]*Таблица132[[#This Row],[ЗАКАЗ, шт (кратно 96)]],0))</f>
        <v>0</v>
      </c>
      <c r="J503" s="70" t="s">
        <v>1744</v>
      </c>
      <c r="K503" s="35"/>
      <c r="L503" s="35"/>
    </row>
    <row r="504" spans="2:12" ht="15.6" hidden="1" x14ac:dyDescent="0.3">
      <c r="B504" s="77"/>
      <c r="C504" s="78"/>
      <c r="D504" s="65" t="s">
        <v>1329</v>
      </c>
      <c r="E504" s="65" t="s">
        <v>1330</v>
      </c>
      <c r="F504" s="65"/>
      <c r="G504" s="68">
        <v>0</v>
      </c>
      <c r="H504" s="65"/>
      <c r="I504" s="82">
        <f>IF($J$32="Наличными",F504*H504,IF( $J$32="На р/с",Таблица132[[#This Row],[Цена при оплате на р/с, Евро]]*Таблица132[[#This Row],[ЗАКАЗ, шт (кратно 96)]],0))</f>
        <v>0</v>
      </c>
      <c r="J504" s="70" t="s">
        <v>1744</v>
      </c>
      <c r="K504" s="35"/>
      <c r="L504" s="35"/>
    </row>
    <row r="505" spans="2:12" ht="15.6" hidden="1" x14ac:dyDescent="0.3">
      <c r="B505" s="77"/>
      <c r="C505" s="78"/>
      <c r="D505" s="65" t="s">
        <v>1520</v>
      </c>
      <c r="E505" s="65" t="s">
        <v>1521</v>
      </c>
      <c r="F505" s="65"/>
      <c r="G505" s="68">
        <v>0</v>
      </c>
      <c r="H505" s="65"/>
      <c r="I505" s="82">
        <f>IF($J$32="Наличными",F505*H505,IF( $J$32="На р/с",Таблица132[[#This Row],[Цена при оплате на р/с, Евро]]*Таблица132[[#This Row],[ЗАКАЗ, шт (кратно 96)]],0))</f>
        <v>0</v>
      </c>
      <c r="J505" s="70" t="s">
        <v>1744</v>
      </c>
      <c r="K505" s="35"/>
      <c r="L505" s="35"/>
    </row>
    <row r="506" spans="2:12" ht="15.6" hidden="1" x14ac:dyDescent="0.3">
      <c r="B506" s="77"/>
      <c r="C506" s="78"/>
      <c r="D506" s="65" t="s">
        <v>1522</v>
      </c>
      <c r="E506" s="65" t="s">
        <v>1523</v>
      </c>
      <c r="F506" s="65"/>
      <c r="G506" s="68">
        <v>0</v>
      </c>
      <c r="H506" s="65"/>
      <c r="I506" s="82">
        <f>IF($J$32="Наличными",F506*H506,IF( $J$32="На р/с",Таблица132[[#This Row],[Цена при оплате на р/с, Евро]]*Таблица132[[#This Row],[ЗАКАЗ, шт (кратно 96)]],0))</f>
        <v>0</v>
      </c>
      <c r="J506" s="70" t="s">
        <v>1744</v>
      </c>
      <c r="K506" s="35"/>
      <c r="L506" s="35"/>
    </row>
    <row r="507" spans="2:12" ht="15.6" hidden="1" x14ac:dyDescent="0.3">
      <c r="B507" s="77"/>
      <c r="C507" s="78"/>
      <c r="D507" s="65" t="s">
        <v>1524</v>
      </c>
      <c r="E507" s="65" t="s">
        <v>1525</v>
      </c>
      <c r="F507" s="65"/>
      <c r="G507" s="68">
        <v>0</v>
      </c>
      <c r="H507" s="65"/>
      <c r="I507" s="82">
        <f>IF($J$32="Наличными",F507*H507,IF( $J$32="На р/с",Таблица132[[#This Row],[Цена при оплате на р/с, Евро]]*Таблица132[[#This Row],[ЗАКАЗ, шт (кратно 96)]],0))</f>
        <v>0</v>
      </c>
      <c r="J507" s="70" t="s">
        <v>1744</v>
      </c>
      <c r="K507" s="35"/>
      <c r="L507" s="35"/>
    </row>
    <row r="508" spans="2:12" ht="15.6" hidden="1" x14ac:dyDescent="0.3">
      <c r="B508" s="77"/>
      <c r="C508" s="78"/>
      <c r="D508" s="65" t="s">
        <v>1526</v>
      </c>
      <c r="E508" s="65" t="s">
        <v>1527</v>
      </c>
      <c r="F508" s="65"/>
      <c r="G508" s="68">
        <v>0</v>
      </c>
      <c r="H508" s="65"/>
      <c r="I508" s="82">
        <f>IF($J$32="Наличными",F508*H508,IF( $J$32="На р/с",Таблица132[[#This Row],[Цена при оплате на р/с, Евро]]*Таблица132[[#This Row],[ЗАКАЗ, шт (кратно 96)]],0))</f>
        <v>0</v>
      </c>
      <c r="J508" s="70" t="s">
        <v>1744</v>
      </c>
      <c r="K508" s="35"/>
      <c r="L508" s="35"/>
    </row>
    <row r="509" spans="2:12" ht="15.6" hidden="1" x14ac:dyDescent="0.3">
      <c r="B509" s="77"/>
      <c r="C509" s="78"/>
      <c r="D509" s="65" t="s">
        <v>1331</v>
      </c>
      <c r="E509" s="65" t="s">
        <v>1332</v>
      </c>
      <c r="F509" s="65"/>
      <c r="G509" s="68">
        <v>0</v>
      </c>
      <c r="H509" s="65"/>
      <c r="I509" s="82">
        <f>IF($J$32="Наличными",F509*H509,IF( $J$32="На р/с",Таблица132[[#This Row],[Цена при оплате на р/с, Евро]]*Таблица132[[#This Row],[ЗАКАЗ, шт (кратно 96)]],0))</f>
        <v>0</v>
      </c>
      <c r="J509" s="70" t="s">
        <v>1744</v>
      </c>
      <c r="K509" s="35"/>
      <c r="L509" s="35"/>
    </row>
    <row r="510" spans="2:12" ht="15.6" hidden="1" x14ac:dyDescent="0.3">
      <c r="B510" s="77"/>
      <c r="C510" s="78"/>
      <c r="D510" s="65" t="s">
        <v>1333</v>
      </c>
      <c r="E510" s="65" t="s">
        <v>1334</v>
      </c>
      <c r="F510" s="65"/>
      <c r="G510" s="68">
        <v>0</v>
      </c>
      <c r="H510" s="65"/>
      <c r="I510" s="82">
        <f>IF($J$32="Наличными",F510*H510,IF( $J$32="На р/с",Таблица132[[#This Row],[Цена при оплате на р/с, Евро]]*Таблица132[[#This Row],[ЗАКАЗ, шт (кратно 96)]],0))</f>
        <v>0</v>
      </c>
      <c r="J510" s="70" t="s">
        <v>1744</v>
      </c>
      <c r="K510" s="35"/>
      <c r="L510" s="35"/>
    </row>
    <row r="511" spans="2:12" ht="15.6" hidden="1" x14ac:dyDescent="0.3">
      <c r="B511" s="77"/>
      <c r="C511" s="78"/>
      <c r="D511" s="65" t="s">
        <v>1494</v>
      </c>
      <c r="E511" s="65" t="s">
        <v>1495</v>
      </c>
      <c r="F511" s="65"/>
      <c r="G511" s="68">
        <v>0</v>
      </c>
      <c r="H511" s="65"/>
      <c r="I511" s="82">
        <f>IF($J$32="Наличными",F511*H511,IF( $J$32="На р/с",Таблица132[[#This Row],[Цена при оплате на р/с, Евро]]*Таблица132[[#This Row],[ЗАКАЗ, шт (кратно 96)]],0))</f>
        <v>0</v>
      </c>
      <c r="J511" s="70" t="s">
        <v>1744</v>
      </c>
      <c r="K511" s="35"/>
      <c r="L511" s="35"/>
    </row>
    <row r="512" spans="2:12" ht="15.6" hidden="1" x14ac:dyDescent="0.3">
      <c r="B512" s="77"/>
      <c r="C512" s="78"/>
      <c r="D512" s="65" t="s">
        <v>1335</v>
      </c>
      <c r="E512" s="65" t="s">
        <v>1336</v>
      </c>
      <c r="F512" s="65"/>
      <c r="G512" s="67">
        <v>0</v>
      </c>
      <c r="H512" s="66"/>
      <c r="I512" s="82">
        <f>IF($J$32="Наличными",F512*H512,IF( $J$32="На р/с",Таблица132[[#This Row],[Цена при оплате на р/с, Евро]]*Таблица132[[#This Row],[ЗАКАЗ, шт (кратно 96)]],0))</f>
        <v>0</v>
      </c>
      <c r="J512" s="70" t="s">
        <v>1744</v>
      </c>
      <c r="K512" s="35"/>
      <c r="L512" s="35"/>
    </row>
    <row r="513" spans="2:12" ht="15.6" hidden="1" x14ac:dyDescent="0.3">
      <c r="B513" s="77"/>
      <c r="C513" s="78"/>
      <c r="D513" s="65" t="s">
        <v>1621</v>
      </c>
      <c r="E513" s="65" t="s">
        <v>1622</v>
      </c>
      <c r="F513" s="65"/>
      <c r="G513" s="68">
        <v>0</v>
      </c>
      <c r="H513" s="65"/>
      <c r="I513" s="82">
        <f>IF($J$32="Наличными",F513*H513,IF( $J$32="На р/с",Таблица132[[#This Row],[Цена при оплате на р/с, Евро]]*Таблица132[[#This Row],[ЗАКАЗ, шт (кратно 96)]],0))</f>
        <v>0</v>
      </c>
      <c r="J513" s="70" t="s">
        <v>1744</v>
      </c>
      <c r="K513" s="35"/>
      <c r="L513" s="35"/>
    </row>
    <row r="514" spans="2:12" ht="15.6" hidden="1" x14ac:dyDescent="0.3">
      <c r="B514" s="77"/>
      <c r="C514" s="78"/>
      <c r="D514" s="65" t="s">
        <v>1337</v>
      </c>
      <c r="E514" s="65" t="s">
        <v>1338</v>
      </c>
      <c r="F514" s="65"/>
      <c r="G514" s="68">
        <v>0</v>
      </c>
      <c r="H514" s="65"/>
      <c r="I514" s="82">
        <f>IF($J$32="Наличными",F514*H514,IF( $J$32="На р/с",Таблица132[[#This Row],[Цена при оплате на р/с, Евро]]*Таблица132[[#This Row],[ЗАКАЗ, шт (кратно 96)]],0))</f>
        <v>0</v>
      </c>
      <c r="J514" s="70" t="s">
        <v>1744</v>
      </c>
      <c r="K514" s="35"/>
      <c r="L514" s="35"/>
    </row>
    <row r="515" spans="2:12" ht="15.6" hidden="1" x14ac:dyDescent="0.3">
      <c r="B515" s="77"/>
      <c r="C515" s="78"/>
      <c r="D515" s="65" t="s">
        <v>1619</v>
      </c>
      <c r="E515" s="65" t="s">
        <v>1620</v>
      </c>
      <c r="F515" s="65"/>
      <c r="G515" s="68">
        <v>0</v>
      </c>
      <c r="H515" s="65"/>
      <c r="I515" s="82">
        <f>IF($J$32="Наличными",F515*H515,IF( $J$32="На р/с",Таблица132[[#This Row],[Цена при оплате на р/с, Евро]]*Таблица132[[#This Row],[ЗАКАЗ, шт (кратно 96)]],0))</f>
        <v>0</v>
      </c>
      <c r="J515" s="70" t="s">
        <v>1744</v>
      </c>
      <c r="K515" s="35"/>
      <c r="L515" s="35"/>
    </row>
    <row r="516" spans="2:12" ht="15.6" hidden="1" x14ac:dyDescent="0.3">
      <c r="B516" s="77"/>
      <c r="C516" s="78"/>
      <c r="D516" s="65" t="s">
        <v>1339</v>
      </c>
      <c r="E516" s="65" t="s">
        <v>1340</v>
      </c>
      <c r="F516" s="65"/>
      <c r="G516" s="68">
        <v>0</v>
      </c>
      <c r="H516" s="65"/>
      <c r="I516" s="82">
        <f>IF($J$32="Наличными",F516*H516,IF( $J$32="На р/с",Таблица132[[#This Row],[Цена при оплате на р/с, Евро]]*Таблица132[[#This Row],[ЗАКАЗ, шт (кратно 96)]],0))</f>
        <v>0</v>
      </c>
      <c r="J516" s="70" t="s">
        <v>1744</v>
      </c>
      <c r="K516" s="35"/>
      <c r="L516" s="35"/>
    </row>
    <row r="517" spans="2:12" ht="15.6" hidden="1" x14ac:dyDescent="0.3">
      <c r="B517" s="77"/>
      <c r="C517" s="78"/>
      <c r="D517" s="99" t="s">
        <v>1341</v>
      </c>
      <c r="E517" s="99" t="s">
        <v>1342</v>
      </c>
      <c r="F517" s="99"/>
      <c r="G517" s="100">
        <v>0</v>
      </c>
      <c r="H517" s="99"/>
      <c r="I517" s="82">
        <f>IF($J$32="Наличными",F517*H517,IF( $J$32="На р/с",Таблица132[[#This Row],[Цена при оплате на р/с, Евро]]*Таблица132[[#This Row],[ЗАКАЗ, шт (кратно 96)]],0))</f>
        <v>0</v>
      </c>
      <c r="J517" s="101" t="s">
        <v>1744</v>
      </c>
      <c r="K517" s="35"/>
      <c r="L517" s="35"/>
    </row>
    <row r="518" spans="2:12" ht="15.6" x14ac:dyDescent="0.3">
      <c r="B518" s="77"/>
      <c r="C518" s="78"/>
      <c r="D518" s="81" t="s">
        <v>1343</v>
      </c>
      <c r="E518" s="81" t="s">
        <v>1344</v>
      </c>
      <c r="F518" s="157">
        <v>1.85</v>
      </c>
      <c r="G518" s="157">
        <v>1.989247311827957</v>
      </c>
      <c r="H518" s="114"/>
      <c r="I518" s="82">
        <f>IF($J$32="Наличными",F518*H518,IF( $J$32="На р/с",Таблица132[[#This Row],[Цена при оплате на р/с, Евро]]*Таблица132[[#This Row],[ЗАКАЗ, шт (кратно 96)]],0))</f>
        <v>0</v>
      </c>
      <c r="J518" s="115" t="s">
        <v>1671</v>
      </c>
      <c r="K518" s="35"/>
      <c r="L518" s="35"/>
    </row>
    <row r="519" spans="2:12" ht="15.6" hidden="1" x14ac:dyDescent="0.3">
      <c r="B519" s="77"/>
      <c r="C519" s="78"/>
      <c r="D519" s="107" t="s">
        <v>1486</v>
      </c>
      <c r="E519" s="107" t="s">
        <v>1487</v>
      </c>
      <c r="F519" s="107"/>
      <c r="G519" s="111">
        <v>0</v>
      </c>
      <c r="H519" s="107"/>
      <c r="I519" s="82">
        <f>IF($J$32="Наличными",F519*H519,IF( $J$32="На р/с",Таблица132[[#This Row],[Цена при оплате на р/с, Евро]]*Таблица132[[#This Row],[ЗАКАЗ, шт (кратно 96)]],0))</f>
        <v>0</v>
      </c>
      <c r="J519" s="110" t="s">
        <v>1744</v>
      </c>
      <c r="K519" s="35"/>
      <c r="L519" s="35"/>
    </row>
    <row r="520" spans="2:12" ht="15.6" hidden="1" x14ac:dyDescent="0.3">
      <c r="B520" s="77"/>
      <c r="C520" s="78"/>
      <c r="D520" s="65" t="s">
        <v>1488</v>
      </c>
      <c r="E520" s="65" t="s">
        <v>1489</v>
      </c>
      <c r="F520" s="65"/>
      <c r="G520" s="67">
        <v>0</v>
      </c>
      <c r="H520" s="66"/>
      <c r="I520" s="82">
        <f>IF($J$32="Наличными",F520*H520,IF( $J$32="На р/с",Таблица132[[#This Row],[Цена при оплате на р/с, Евро]]*Таблица132[[#This Row],[ЗАКАЗ, шт (кратно 96)]],0))</f>
        <v>0</v>
      </c>
      <c r="J520" s="70" t="s">
        <v>1744</v>
      </c>
      <c r="K520" s="35"/>
      <c r="L520" s="35"/>
    </row>
    <row r="521" spans="2:12" ht="15.6" hidden="1" x14ac:dyDescent="0.3">
      <c r="B521" s="77"/>
      <c r="C521" s="78"/>
      <c r="D521" s="65" t="s">
        <v>1518</v>
      </c>
      <c r="E521" s="65" t="s">
        <v>1519</v>
      </c>
      <c r="F521" s="65"/>
      <c r="G521" s="68">
        <v>0</v>
      </c>
      <c r="H521" s="65"/>
      <c r="I521" s="82">
        <f>IF($J$32="Наличными",F521*H521,IF( $J$32="На р/с",Таблица132[[#This Row],[Цена при оплате на р/с, Евро]]*Таблица132[[#This Row],[ЗАКАЗ, шт (кратно 96)]],0))</f>
        <v>0</v>
      </c>
      <c r="J521" s="70" t="s">
        <v>1744</v>
      </c>
      <c r="K521" s="35"/>
      <c r="L521" s="35"/>
    </row>
    <row r="522" spans="2:12" ht="15.6" hidden="1" x14ac:dyDescent="0.3">
      <c r="B522" s="77"/>
      <c r="C522" s="78"/>
      <c r="D522" s="65" t="s">
        <v>1490</v>
      </c>
      <c r="E522" s="65" t="s">
        <v>1491</v>
      </c>
      <c r="F522" s="65"/>
      <c r="G522" s="68">
        <v>0</v>
      </c>
      <c r="H522" s="65"/>
      <c r="I522" s="82">
        <f>IF($J$32="Наличными",F522*H522,IF( $J$32="На р/с",Таблица132[[#This Row],[Цена при оплате на р/с, Евро]]*Таблица132[[#This Row],[ЗАКАЗ, шт (кратно 96)]],0))</f>
        <v>0</v>
      </c>
      <c r="J522" s="70" t="s">
        <v>1744</v>
      </c>
      <c r="K522" s="35"/>
      <c r="L522" s="35"/>
    </row>
    <row r="523" spans="2:12" ht="15.6" hidden="1" x14ac:dyDescent="0.3">
      <c r="B523" s="77"/>
      <c r="C523" s="78"/>
      <c r="D523" s="65" t="s">
        <v>1492</v>
      </c>
      <c r="E523" s="65" t="s">
        <v>1493</v>
      </c>
      <c r="F523" s="65"/>
      <c r="G523" s="68">
        <v>0</v>
      </c>
      <c r="H523" s="65"/>
      <c r="I523" s="82">
        <f>IF($J$32="Наличными",F523*H523,IF( $J$32="На р/с",Таблица132[[#This Row],[Цена при оплате на р/с, Евро]]*Таблица132[[#This Row],[ЗАКАЗ, шт (кратно 96)]],0))</f>
        <v>0</v>
      </c>
      <c r="J523" s="70" t="s">
        <v>1744</v>
      </c>
      <c r="K523" s="35"/>
      <c r="L523" s="35"/>
    </row>
    <row r="524" spans="2:12" ht="15.6" hidden="1" x14ac:dyDescent="0.3">
      <c r="B524" s="77"/>
      <c r="C524" s="78"/>
      <c r="D524" s="65" t="s">
        <v>1345</v>
      </c>
      <c r="E524" s="65" t="s">
        <v>1346</v>
      </c>
      <c r="F524" s="65"/>
      <c r="G524" s="68">
        <v>0</v>
      </c>
      <c r="H524" s="65"/>
      <c r="I524" s="82">
        <f>IF($J$32="Наличными",F524*H524,IF( $J$32="На р/с",Таблица132[[#This Row],[Цена при оплате на р/с, Евро]]*Таблица132[[#This Row],[ЗАКАЗ, шт (кратно 96)]],0))</f>
        <v>0</v>
      </c>
      <c r="J524" s="70" t="s">
        <v>1744</v>
      </c>
      <c r="K524" s="35"/>
      <c r="L524" s="35"/>
    </row>
    <row r="525" spans="2:12" ht="15.6" hidden="1" x14ac:dyDescent="0.3">
      <c r="B525" s="77"/>
      <c r="C525" s="78"/>
      <c r="D525" s="99" t="s">
        <v>1349</v>
      </c>
      <c r="E525" s="99" t="s">
        <v>1350</v>
      </c>
      <c r="F525" s="99"/>
      <c r="G525" s="100">
        <v>0</v>
      </c>
      <c r="H525" s="99"/>
      <c r="I525" s="82">
        <f>IF($J$32="Наличными",F525*H525,IF( $J$32="На р/с",Таблица132[[#This Row],[Цена при оплате на р/с, Евро]]*Таблица132[[#This Row],[ЗАКАЗ, шт (кратно 96)]],0))</f>
        <v>0</v>
      </c>
      <c r="J525" s="101" t="s">
        <v>1744</v>
      </c>
      <c r="K525" s="35"/>
      <c r="L525" s="35"/>
    </row>
    <row r="526" spans="2:12" ht="15.6" x14ac:dyDescent="0.3">
      <c r="B526" s="77"/>
      <c r="C526" s="78"/>
      <c r="D526" s="81" t="s">
        <v>1351</v>
      </c>
      <c r="E526" s="81" t="s">
        <v>1352</v>
      </c>
      <c r="F526" s="157">
        <v>1.44</v>
      </c>
      <c r="G526" s="157">
        <v>1.5483870967741935</v>
      </c>
      <c r="H526" s="114"/>
      <c r="I526" s="82">
        <f>IF($J$32="Наличными",F526*H526,IF( $J$32="На р/с",Таблица132[[#This Row],[Цена при оплате на р/с, Евро]]*Таблица132[[#This Row],[ЗАКАЗ, шт (кратно 96)]],0))</f>
        <v>0</v>
      </c>
      <c r="J526" s="115"/>
      <c r="K526" s="35"/>
      <c r="L526" s="35"/>
    </row>
    <row r="527" spans="2:12" ht="15.6" x14ac:dyDescent="0.3">
      <c r="B527" s="77"/>
      <c r="C527" s="78"/>
      <c r="D527" s="81" t="s">
        <v>849</v>
      </c>
      <c r="E527" s="81" t="s">
        <v>850</v>
      </c>
      <c r="F527" s="157">
        <v>1.44</v>
      </c>
      <c r="G527" s="157">
        <v>1.5483870967741935</v>
      </c>
      <c r="H527" s="114"/>
      <c r="I527" s="82">
        <f>IF($J$32="Наличными",F527*H527,IF( $J$32="На р/с",Таблица132[[#This Row],[Цена при оплате на р/с, Евро]]*Таблица132[[#This Row],[ЗАКАЗ, шт (кратно 96)]],0))</f>
        <v>0</v>
      </c>
      <c r="J527" s="115"/>
      <c r="K527" s="35"/>
      <c r="L527" s="35"/>
    </row>
    <row r="528" spans="2:12" ht="15.6" hidden="1" x14ac:dyDescent="0.3">
      <c r="B528" s="77"/>
      <c r="C528" s="78"/>
      <c r="D528" s="107" t="s">
        <v>354</v>
      </c>
      <c r="E528" s="107" t="s">
        <v>355</v>
      </c>
      <c r="F528" s="107"/>
      <c r="G528" s="111">
        <v>0</v>
      </c>
      <c r="H528" s="107"/>
      <c r="I528" s="82">
        <f>IF($J$32="Наличными",F528*H528,IF( $J$32="На р/с",Таблица132[[#This Row],[Цена при оплате на р/с, Евро]]*Таблица132[[#This Row],[ЗАКАЗ, шт (кратно 96)]],0))</f>
        <v>0</v>
      </c>
      <c r="J528" s="110" t="s">
        <v>1744</v>
      </c>
      <c r="K528" s="35"/>
      <c r="L528" s="35"/>
    </row>
    <row r="529" spans="2:12" ht="15.6" hidden="1" x14ac:dyDescent="0.3">
      <c r="B529" s="77"/>
      <c r="C529" s="78"/>
      <c r="D529" s="65" t="s">
        <v>1506</v>
      </c>
      <c r="E529" s="65" t="s">
        <v>1507</v>
      </c>
      <c r="F529" s="65"/>
      <c r="G529" s="68">
        <v>0</v>
      </c>
      <c r="H529" s="65"/>
      <c r="I529" s="82">
        <f>IF($J$32="Наличными",F529*H529,IF( $J$32="На р/с",Таблица132[[#This Row],[Цена при оплате на р/с, Евро]]*Таблица132[[#This Row],[ЗАКАЗ, шт (кратно 96)]],0))</f>
        <v>0</v>
      </c>
      <c r="J529" s="70" t="s">
        <v>1744</v>
      </c>
      <c r="K529" s="35"/>
      <c r="L529" s="35"/>
    </row>
    <row r="530" spans="2:12" ht="15.6" hidden="1" x14ac:dyDescent="0.3">
      <c r="B530" s="77"/>
      <c r="C530" s="78"/>
      <c r="D530" s="65" t="s">
        <v>1353</v>
      </c>
      <c r="E530" s="65" t="s">
        <v>1354</v>
      </c>
      <c r="F530" s="65"/>
      <c r="G530" s="68">
        <v>0</v>
      </c>
      <c r="H530" s="65"/>
      <c r="I530" s="82">
        <f>IF($J$32="Наличными",F530*H530,IF( $J$32="На р/с",Таблица132[[#This Row],[Цена при оплате на р/с, Евро]]*Таблица132[[#This Row],[ЗАКАЗ, шт (кратно 96)]],0))</f>
        <v>0</v>
      </c>
      <c r="J530" s="70" t="s">
        <v>1744</v>
      </c>
      <c r="K530" s="35"/>
      <c r="L530" s="35"/>
    </row>
    <row r="531" spans="2:12" ht="15.6" hidden="1" x14ac:dyDescent="0.3">
      <c r="B531" s="77"/>
      <c r="C531" s="78"/>
      <c r="D531" s="99" t="s">
        <v>1355</v>
      </c>
      <c r="E531" s="99" t="s">
        <v>1356</v>
      </c>
      <c r="F531" s="99"/>
      <c r="G531" s="102">
        <v>0</v>
      </c>
      <c r="H531" s="103"/>
      <c r="I531" s="82">
        <f>IF($J$32="Наличными",F531*H531,IF( $J$32="На р/с",Таблица132[[#This Row],[Цена при оплате на р/с, Евро]]*Таблица132[[#This Row],[ЗАКАЗ, шт (кратно 96)]],0))</f>
        <v>0</v>
      </c>
      <c r="J531" s="101" t="s">
        <v>1744</v>
      </c>
      <c r="K531" s="35"/>
      <c r="L531" s="35"/>
    </row>
    <row r="532" spans="2:12" ht="15.6" x14ac:dyDescent="0.3">
      <c r="B532" s="77"/>
      <c r="C532" s="78"/>
      <c r="D532" s="81" t="s">
        <v>356</v>
      </c>
      <c r="E532" s="81" t="s">
        <v>357</v>
      </c>
      <c r="F532" s="157">
        <v>1.0900000000000001</v>
      </c>
      <c r="G532" s="157">
        <v>1.1720430107526882</v>
      </c>
      <c r="H532" s="114"/>
      <c r="I532" s="82">
        <f>IF($J$32="Наличными",F532*H532,IF( $J$32="На р/с",Таблица132[[#This Row],[Цена при оплате на р/с, Евро]]*Таблица132[[#This Row],[ЗАКАЗ, шт (кратно 96)]],0))</f>
        <v>0</v>
      </c>
      <c r="J532" s="115"/>
      <c r="K532" s="35"/>
      <c r="L532" s="35"/>
    </row>
    <row r="533" spans="2:12" ht="15.6" x14ac:dyDescent="0.3">
      <c r="B533" s="77"/>
      <c r="C533" s="78"/>
      <c r="D533" s="81" t="s">
        <v>358</v>
      </c>
      <c r="E533" s="81" t="s">
        <v>359</v>
      </c>
      <c r="F533" s="157">
        <v>1.1100000000000001</v>
      </c>
      <c r="G533" s="157">
        <v>1.1935483870967742</v>
      </c>
      <c r="H533" s="114"/>
      <c r="I533" s="82">
        <f>IF($J$32="Наличными",F533*H533,IF( $J$32="На р/с",Таблица132[[#This Row],[Цена при оплате на р/с, Евро]]*Таблица132[[#This Row],[ЗАКАЗ, шт (кратно 96)]],0))</f>
        <v>0</v>
      </c>
      <c r="J533" s="115"/>
      <c r="K533" s="35"/>
      <c r="L533" s="35"/>
    </row>
    <row r="534" spans="2:12" ht="15.6" hidden="1" x14ac:dyDescent="0.3">
      <c r="B534" s="77"/>
      <c r="C534" s="78"/>
      <c r="D534" s="107" t="s">
        <v>1357</v>
      </c>
      <c r="E534" s="107" t="s">
        <v>1358</v>
      </c>
      <c r="F534" s="107"/>
      <c r="G534" s="108">
        <v>0</v>
      </c>
      <c r="H534" s="109"/>
      <c r="I534" s="82">
        <f>IF($J$32="Наличными",F534*H534,IF( $J$32="На р/с",Таблица132[[#This Row],[Цена при оплате на р/с, Евро]]*Таблица132[[#This Row],[ЗАКАЗ, шт (кратно 96)]],0))</f>
        <v>0</v>
      </c>
      <c r="J534" s="110" t="s">
        <v>1744</v>
      </c>
      <c r="K534" s="35"/>
      <c r="L534" s="35"/>
    </row>
    <row r="535" spans="2:12" ht="15.6" hidden="1" x14ac:dyDescent="0.3">
      <c r="B535" s="77"/>
      <c r="C535" s="78"/>
      <c r="D535" s="65" t="s">
        <v>360</v>
      </c>
      <c r="E535" s="65" t="s">
        <v>361</v>
      </c>
      <c r="F535" s="65"/>
      <c r="G535" s="68">
        <v>0</v>
      </c>
      <c r="H535" s="65"/>
      <c r="I535" s="82">
        <f>IF($J$32="Наличными",F535*H535,IF( $J$32="На р/с",Таблица132[[#This Row],[Цена при оплате на р/с, Евро]]*Таблица132[[#This Row],[ЗАКАЗ, шт (кратно 96)]],0))</f>
        <v>0</v>
      </c>
      <c r="J535" s="70" t="s">
        <v>1744</v>
      </c>
      <c r="K535" s="35"/>
      <c r="L535" s="35"/>
    </row>
    <row r="536" spans="2:12" ht="15.6" hidden="1" x14ac:dyDescent="0.3">
      <c r="B536" s="77"/>
      <c r="C536" s="78"/>
      <c r="D536" s="65" t="s">
        <v>1359</v>
      </c>
      <c r="E536" s="65" t="s">
        <v>1360</v>
      </c>
      <c r="F536" s="65"/>
      <c r="G536" s="68">
        <v>0</v>
      </c>
      <c r="H536" s="65"/>
      <c r="I536" s="82">
        <f>IF($J$32="Наличными",F536*H536,IF( $J$32="На р/с",Таблица132[[#This Row],[Цена при оплате на р/с, Евро]]*Таблица132[[#This Row],[ЗАКАЗ, шт (кратно 96)]],0))</f>
        <v>0</v>
      </c>
      <c r="J536" s="70" t="s">
        <v>1744</v>
      </c>
      <c r="K536" s="35"/>
      <c r="L536" s="35"/>
    </row>
    <row r="537" spans="2:12" ht="15.6" hidden="1" x14ac:dyDescent="0.3">
      <c r="B537" s="77"/>
      <c r="C537" s="78"/>
      <c r="D537" s="65" t="s">
        <v>362</v>
      </c>
      <c r="E537" s="65" t="s">
        <v>363</v>
      </c>
      <c r="F537" s="65"/>
      <c r="G537" s="67">
        <v>0</v>
      </c>
      <c r="H537" s="66"/>
      <c r="I537" s="82">
        <f>IF($J$32="Наличными",F537*H537,IF( $J$32="На р/с",Таблица132[[#This Row],[Цена при оплате на р/с, Евро]]*Таблица132[[#This Row],[ЗАКАЗ, шт (кратно 96)]],0))</f>
        <v>0</v>
      </c>
      <c r="J537" s="70" t="s">
        <v>1744</v>
      </c>
      <c r="K537" s="35"/>
      <c r="L537" s="35"/>
    </row>
    <row r="538" spans="2:12" ht="15.6" hidden="1" x14ac:dyDescent="0.3">
      <c r="B538" s="77"/>
      <c r="C538" s="78"/>
      <c r="D538" s="99" t="s">
        <v>364</v>
      </c>
      <c r="E538" s="99" t="s">
        <v>365</v>
      </c>
      <c r="F538" s="99"/>
      <c r="G538" s="102">
        <v>0</v>
      </c>
      <c r="H538" s="103"/>
      <c r="I538" s="82">
        <f>IF($J$32="Наличными",F538*H538,IF( $J$32="На р/с",Таблица132[[#This Row],[Цена при оплате на р/с, Евро]]*Таблица132[[#This Row],[ЗАКАЗ, шт (кратно 96)]],0))</f>
        <v>0</v>
      </c>
      <c r="J538" s="101" t="s">
        <v>1744</v>
      </c>
      <c r="K538" s="35"/>
      <c r="L538" s="35"/>
    </row>
    <row r="539" spans="2:12" ht="15.6" x14ac:dyDescent="0.3">
      <c r="B539" s="77"/>
      <c r="C539" s="78"/>
      <c r="D539" s="81" t="s">
        <v>567</v>
      </c>
      <c r="E539" s="81" t="s">
        <v>568</v>
      </c>
      <c r="F539" s="157">
        <v>1.1100000000000001</v>
      </c>
      <c r="G539" s="157">
        <v>1.1935483870967742</v>
      </c>
      <c r="H539" s="114"/>
      <c r="I539" s="82">
        <f>IF($J$32="Наличными",F539*H539,IF( $J$32="На р/с",Таблица132[[#This Row],[Цена при оплате на р/с, Евро]]*Таблица132[[#This Row],[ЗАКАЗ, шт (кратно 96)]],0))</f>
        <v>0</v>
      </c>
      <c r="J539" s="115"/>
      <c r="K539" s="35"/>
      <c r="L539" s="35"/>
    </row>
    <row r="540" spans="2:12" ht="15.6" hidden="1" x14ac:dyDescent="0.3">
      <c r="B540" s="77"/>
      <c r="C540" s="78"/>
      <c r="D540" s="107" t="s">
        <v>569</v>
      </c>
      <c r="E540" s="107" t="s">
        <v>570</v>
      </c>
      <c r="F540" s="107"/>
      <c r="G540" s="111">
        <v>0</v>
      </c>
      <c r="H540" s="107"/>
      <c r="I540" s="82">
        <f>IF($J$32="Наличными",F540*H540,IF( $J$32="На р/с",Таблица132[[#This Row],[Цена при оплате на р/с, Евро]]*Таблица132[[#This Row],[ЗАКАЗ, шт (кратно 96)]],0))</f>
        <v>0</v>
      </c>
      <c r="J540" s="110" t="s">
        <v>1744</v>
      </c>
      <c r="K540" s="35"/>
      <c r="L540" s="35"/>
    </row>
    <row r="541" spans="2:12" ht="15.6" hidden="1" x14ac:dyDescent="0.3">
      <c r="B541" s="77"/>
      <c r="C541" s="78"/>
      <c r="D541" s="65" t="s">
        <v>366</v>
      </c>
      <c r="E541" s="65" t="s">
        <v>367</v>
      </c>
      <c r="F541" s="65"/>
      <c r="G541" s="68">
        <v>0</v>
      </c>
      <c r="H541" s="65"/>
      <c r="I541" s="82">
        <f>IF($J$32="Наличными",F541*H541,IF( $J$32="На р/с",Таблица132[[#This Row],[Цена при оплате на р/с, Евро]]*Таблица132[[#This Row],[ЗАКАЗ, шт (кратно 96)]],0))</f>
        <v>0</v>
      </c>
      <c r="J541" s="70" t="s">
        <v>1744</v>
      </c>
      <c r="K541" s="35"/>
      <c r="L541" s="35"/>
    </row>
    <row r="542" spans="2:12" ht="15.6" hidden="1" x14ac:dyDescent="0.3">
      <c r="B542" s="77"/>
      <c r="C542" s="78"/>
      <c r="D542" s="65" t="s">
        <v>368</v>
      </c>
      <c r="E542" s="65" t="s">
        <v>369</v>
      </c>
      <c r="F542" s="65"/>
      <c r="G542" s="68">
        <v>0</v>
      </c>
      <c r="H542" s="65"/>
      <c r="I542" s="82">
        <f>IF($J$32="Наличными",F542*H542,IF( $J$32="На р/с",Таблица132[[#This Row],[Цена при оплате на р/с, Евро]]*Таблица132[[#This Row],[ЗАКАЗ, шт (кратно 96)]],0))</f>
        <v>0</v>
      </c>
      <c r="J542" s="70" t="s">
        <v>1744</v>
      </c>
      <c r="K542" s="35"/>
      <c r="L542" s="35"/>
    </row>
    <row r="543" spans="2:12" ht="15.6" hidden="1" x14ac:dyDescent="0.3">
      <c r="B543" s="77"/>
      <c r="C543" s="78"/>
      <c r="D543" s="65" t="s">
        <v>961</v>
      </c>
      <c r="E543" s="65" t="s">
        <v>962</v>
      </c>
      <c r="F543" s="65"/>
      <c r="G543" s="67">
        <v>0</v>
      </c>
      <c r="H543" s="66"/>
      <c r="I543" s="82">
        <f>IF($J$32="Наличными",F543*H543,IF( $J$32="На р/с",Таблица132[[#This Row],[Цена при оплате на р/с, Евро]]*Таблица132[[#This Row],[ЗАКАЗ, шт (кратно 96)]],0))</f>
        <v>0</v>
      </c>
      <c r="J543" s="70" t="s">
        <v>1744</v>
      </c>
      <c r="K543" s="35"/>
      <c r="L543" s="35"/>
    </row>
    <row r="544" spans="2:12" ht="15.6" hidden="1" x14ac:dyDescent="0.3">
      <c r="B544" s="77"/>
      <c r="C544" s="78"/>
      <c r="D544" s="99" t="s">
        <v>1512</v>
      </c>
      <c r="E544" s="99" t="s">
        <v>1513</v>
      </c>
      <c r="F544" s="99"/>
      <c r="G544" s="100">
        <v>0</v>
      </c>
      <c r="H544" s="99"/>
      <c r="I544" s="82">
        <f>IF($J$32="Наличными",F544*H544,IF( $J$32="На р/с",Таблица132[[#This Row],[Цена при оплате на р/с, Евро]]*Таблица132[[#This Row],[ЗАКАЗ, шт (кратно 96)]],0))</f>
        <v>0</v>
      </c>
      <c r="J544" s="101" t="s">
        <v>1744</v>
      </c>
      <c r="K544" s="35"/>
      <c r="L544" s="35"/>
    </row>
    <row r="545" spans="2:12" ht="15.6" x14ac:dyDescent="0.3">
      <c r="B545" s="77"/>
      <c r="C545" s="78"/>
      <c r="D545" s="81" t="s">
        <v>370</v>
      </c>
      <c r="E545" s="81" t="s">
        <v>371</v>
      </c>
      <c r="F545" s="157">
        <v>1.1100000000000001</v>
      </c>
      <c r="G545" s="157">
        <v>1.1935483870967742</v>
      </c>
      <c r="H545" s="114"/>
      <c r="I545" s="82">
        <f>IF($J$32="Наличными",F545*H545,IF( $J$32="На р/с",Таблица132[[#This Row],[Цена при оплате на р/с, Евро]]*Таблица132[[#This Row],[ЗАКАЗ, шт (кратно 96)]],0))</f>
        <v>0</v>
      </c>
      <c r="J545" s="115"/>
      <c r="K545" s="35"/>
      <c r="L545" s="35"/>
    </row>
    <row r="546" spans="2:12" ht="15.6" hidden="1" x14ac:dyDescent="0.3">
      <c r="B546" s="77"/>
      <c r="C546" s="78"/>
      <c r="D546" s="104" t="s">
        <v>372</v>
      </c>
      <c r="E546" s="104" t="s">
        <v>373</v>
      </c>
      <c r="F546" s="104"/>
      <c r="G546" s="105">
        <v>0</v>
      </c>
      <c r="H546" s="104"/>
      <c r="I546" s="82">
        <f>IF($J$32="Наличными",F546*H546,IF( $J$32="На р/с",Таблица132[[#This Row],[Цена при оплате на р/с, Евро]]*Таблица132[[#This Row],[ЗАКАЗ, шт (кратно 96)]],0))</f>
        <v>0</v>
      </c>
      <c r="J546" s="106" t="s">
        <v>1744</v>
      </c>
      <c r="K546" s="35"/>
      <c r="L546" s="35"/>
    </row>
    <row r="547" spans="2:12" ht="15.6" x14ac:dyDescent="0.3">
      <c r="B547" s="77"/>
      <c r="C547" s="78"/>
      <c r="D547" s="81" t="s">
        <v>1361</v>
      </c>
      <c r="E547" s="81" t="s">
        <v>1362</v>
      </c>
      <c r="F547" s="157">
        <v>1.1100000000000001</v>
      </c>
      <c r="G547" s="157">
        <v>1.1935483870967742</v>
      </c>
      <c r="H547" s="114"/>
      <c r="I547" s="82">
        <f>IF($J$32="Наличными",F547*H547,IF( $J$32="На р/с",Таблица132[[#This Row],[Цена при оплате на р/с, Евро]]*Таблица132[[#This Row],[ЗАКАЗ, шт (кратно 96)]],0))</f>
        <v>0</v>
      </c>
      <c r="J547" s="115"/>
      <c r="K547" s="35"/>
      <c r="L547" s="35"/>
    </row>
    <row r="548" spans="2:12" ht="15.6" x14ac:dyDescent="0.3">
      <c r="B548" s="77"/>
      <c r="C548" s="78"/>
      <c r="D548" s="81" t="s">
        <v>374</v>
      </c>
      <c r="E548" s="81" t="s">
        <v>375</v>
      </c>
      <c r="F548" s="157">
        <v>1.1100000000000001</v>
      </c>
      <c r="G548" s="157">
        <v>1.1935483870967742</v>
      </c>
      <c r="H548" s="114"/>
      <c r="I548" s="82">
        <f>IF($J$32="Наличными",F548*H548,IF( $J$32="На р/с",Таблица132[[#This Row],[Цена при оплате на р/с, Евро]]*Таблица132[[#This Row],[ЗАКАЗ, шт (кратно 96)]],0))</f>
        <v>0</v>
      </c>
      <c r="J548" s="115"/>
      <c r="K548" s="35"/>
      <c r="L548" s="35"/>
    </row>
    <row r="549" spans="2:12" ht="15.6" x14ac:dyDescent="0.3">
      <c r="B549" s="77"/>
      <c r="C549" s="78"/>
      <c r="D549" s="81" t="s">
        <v>376</v>
      </c>
      <c r="E549" s="81" t="s">
        <v>377</v>
      </c>
      <c r="F549" s="157">
        <v>1.0900000000000001</v>
      </c>
      <c r="G549" s="157">
        <v>1.1720430107526882</v>
      </c>
      <c r="H549" s="114"/>
      <c r="I549" s="82">
        <f>IF($J$32="Наличными",F549*H549,IF( $J$32="На р/с",Таблица132[[#This Row],[Цена при оплате на р/с, Евро]]*Таблица132[[#This Row],[ЗАКАЗ, шт (кратно 96)]],0))</f>
        <v>0</v>
      </c>
      <c r="J549" s="115"/>
      <c r="K549" s="35"/>
      <c r="L549" s="35"/>
    </row>
    <row r="550" spans="2:12" ht="15.6" x14ac:dyDescent="0.3">
      <c r="B550" s="77"/>
      <c r="C550" s="78"/>
      <c r="D550" s="81" t="s">
        <v>1367</v>
      </c>
      <c r="E550" s="81" t="s">
        <v>1368</v>
      </c>
      <c r="F550" s="157">
        <v>1.1100000000000001</v>
      </c>
      <c r="G550" s="157">
        <v>1.1935483870967742</v>
      </c>
      <c r="H550" s="114"/>
      <c r="I550" s="82">
        <f>IF($J$32="Наличными",F550*H550,IF( $J$32="На р/с",Таблица132[[#This Row],[Цена при оплате на р/с, Евро]]*Таблица132[[#This Row],[ЗАКАЗ, шт (кратно 96)]],0))</f>
        <v>0</v>
      </c>
      <c r="J550" s="115"/>
      <c r="K550" s="35"/>
      <c r="L550" s="35"/>
    </row>
    <row r="551" spans="2:12" ht="15.6" x14ac:dyDescent="0.3">
      <c r="B551" s="77"/>
      <c r="C551" s="78"/>
      <c r="D551" s="81" t="s">
        <v>1363</v>
      </c>
      <c r="E551" s="81" t="s">
        <v>1364</v>
      </c>
      <c r="F551" s="157">
        <v>1.1100000000000001</v>
      </c>
      <c r="G551" s="157">
        <v>1.1935483870967742</v>
      </c>
      <c r="H551" s="114"/>
      <c r="I551" s="82">
        <f>IF($J$32="Наличными",F551*H551,IF( $J$32="На р/с",Таблица132[[#This Row],[Цена при оплате на р/с, Евро]]*Таблица132[[#This Row],[ЗАКАЗ, шт (кратно 96)]],0))</f>
        <v>0</v>
      </c>
      <c r="J551" s="115"/>
      <c r="K551" s="35"/>
      <c r="L551" s="35"/>
    </row>
    <row r="552" spans="2:12" ht="15.6" hidden="1" x14ac:dyDescent="0.3">
      <c r="B552" s="77"/>
      <c r="C552" s="78"/>
      <c r="D552" s="104" t="s">
        <v>1365</v>
      </c>
      <c r="E552" s="104" t="s">
        <v>1366</v>
      </c>
      <c r="F552" s="104"/>
      <c r="G552" s="105">
        <v>0</v>
      </c>
      <c r="H552" s="104"/>
      <c r="I552" s="82">
        <f>IF($J$32="Наличными",F552*H552,IF( $J$32="На р/с",Таблица132[[#This Row],[Цена при оплате на р/с, Евро]]*Таблица132[[#This Row],[ЗАКАЗ, шт (кратно 96)]],0))</f>
        <v>0</v>
      </c>
      <c r="J552" s="106" t="s">
        <v>1744</v>
      </c>
      <c r="K552" s="35"/>
      <c r="L552" s="35"/>
    </row>
    <row r="553" spans="2:12" ht="15.6" x14ac:dyDescent="0.3">
      <c r="B553" s="77"/>
      <c r="C553" s="78"/>
      <c r="D553" s="81" t="s">
        <v>378</v>
      </c>
      <c r="E553" s="81" t="s">
        <v>379</v>
      </c>
      <c r="F553" s="157">
        <v>1.1100000000000001</v>
      </c>
      <c r="G553" s="157">
        <v>1.1935483870967742</v>
      </c>
      <c r="H553" s="114"/>
      <c r="I553" s="82">
        <f>IF($J$32="Наличными",F553*H553,IF( $J$32="На р/с",Таблица132[[#This Row],[Цена при оплате на р/с, Евро]]*Таблица132[[#This Row],[ЗАКАЗ, шт (кратно 96)]],0))</f>
        <v>0</v>
      </c>
      <c r="J553" s="115"/>
      <c r="K553" s="35"/>
      <c r="L553" s="35"/>
    </row>
    <row r="554" spans="2:12" ht="15.6" x14ac:dyDescent="0.3">
      <c r="B554" s="77"/>
      <c r="C554" s="78"/>
      <c r="D554" s="81" t="s">
        <v>380</v>
      </c>
      <c r="E554" s="81" t="s">
        <v>381</v>
      </c>
      <c r="F554" s="157">
        <v>1.02</v>
      </c>
      <c r="G554" s="157">
        <v>1.096774193548387</v>
      </c>
      <c r="H554" s="114"/>
      <c r="I554" s="82">
        <f>IF($J$32="Наличными",F554*H554,IF( $J$32="На р/с",Таблица132[[#This Row],[Цена при оплате на р/с, Евро]]*Таблица132[[#This Row],[ЗАКАЗ, шт (кратно 96)]],0))</f>
        <v>0</v>
      </c>
      <c r="J554" s="115"/>
      <c r="K554" s="35"/>
      <c r="L554" s="35"/>
    </row>
    <row r="555" spans="2:12" ht="15.6" x14ac:dyDescent="0.3">
      <c r="B555" s="77"/>
      <c r="C555" s="78"/>
      <c r="D555" s="81" t="s">
        <v>1717</v>
      </c>
      <c r="E555" s="81" t="s">
        <v>1718</v>
      </c>
      <c r="F555" s="157">
        <v>1.1065116279069769</v>
      </c>
      <c r="G555" s="157">
        <v>1.1897974493623407</v>
      </c>
      <c r="H555" s="114"/>
      <c r="I555" s="82">
        <f>IF($J$32="Наличными",F555*H555,IF( $J$32="На р/с",Таблица132[[#This Row],[Цена при оплате на р/с, Евро]]*Таблица132[[#This Row],[ЗАКАЗ, шт (кратно 96)]],0))</f>
        <v>0</v>
      </c>
      <c r="J555" s="115"/>
      <c r="K555" s="35"/>
      <c r="L555" s="35"/>
    </row>
    <row r="556" spans="2:12" ht="15.6" hidden="1" x14ac:dyDescent="0.3">
      <c r="B556" s="77"/>
      <c r="C556" s="78"/>
      <c r="D556" s="104" t="s">
        <v>959</v>
      </c>
      <c r="E556" s="104" t="s">
        <v>960</v>
      </c>
      <c r="F556" s="104"/>
      <c r="G556" s="112">
        <v>0</v>
      </c>
      <c r="H556" s="113"/>
      <c r="I556" s="82">
        <f>IF($J$32="Наличными",F556*H556,IF( $J$32="На р/с",Таблица132[[#This Row],[Цена при оплате на р/с, Евро]]*Таблица132[[#This Row],[ЗАКАЗ, шт (кратно 96)]],0))</f>
        <v>0</v>
      </c>
      <c r="J556" s="106" t="s">
        <v>1744</v>
      </c>
      <c r="K556" s="35"/>
      <c r="L556" s="35"/>
    </row>
    <row r="557" spans="2:12" ht="15.6" x14ac:dyDescent="0.3">
      <c r="B557" s="77"/>
      <c r="C557" s="78"/>
      <c r="D557" s="81" t="s">
        <v>382</v>
      </c>
      <c r="E557" s="81" t="s">
        <v>383</v>
      </c>
      <c r="F557" s="157">
        <v>1.1100000000000001</v>
      </c>
      <c r="G557" s="157">
        <v>1.1935483870967742</v>
      </c>
      <c r="H557" s="114"/>
      <c r="I557" s="82">
        <f>IF($J$32="Наличными",F557*H557,IF( $J$32="На р/с",Таблица132[[#This Row],[Цена при оплате на р/с, Евро]]*Таблица132[[#This Row],[ЗАКАЗ, шт (кратно 96)]],0))</f>
        <v>0</v>
      </c>
      <c r="J557" s="115"/>
      <c r="K557" s="35"/>
      <c r="L557" s="35"/>
    </row>
    <row r="558" spans="2:12" ht="15.6" hidden="1" x14ac:dyDescent="0.3">
      <c r="B558" s="77"/>
      <c r="C558" s="78"/>
      <c r="D558" s="104" t="s">
        <v>384</v>
      </c>
      <c r="E558" s="104" t="s">
        <v>385</v>
      </c>
      <c r="F558" s="104"/>
      <c r="G558" s="105">
        <v>0</v>
      </c>
      <c r="H558" s="104"/>
      <c r="I558" s="82">
        <f>IF($J$32="Наличными",F558*H558,IF( $J$32="На р/с",Таблица132[[#This Row],[Цена при оплате на р/с, Евро]]*Таблица132[[#This Row],[ЗАКАЗ, шт (кратно 96)]],0))</f>
        <v>0</v>
      </c>
      <c r="J558" s="106" t="s">
        <v>1744</v>
      </c>
      <c r="K558" s="35"/>
      <c r="L558" s="35"/>
    </row>
    <row r="559" spans="2:12" ht="15.6" x14ac:dyDescent="0.3">
      <c r="B559" s="77"/>
      <c r="C559" s="78"/>
      <c r="D559" s="81" t="s">
        <v>386</v>
      </c>
      <c r="E559" s="81" t="s">
        <v>387</v>
      </c>
      <c r="F559" s="157">
        <v>1.1100000000000001</v>
      </c>
      <c r="G559" s="157">
        <v>1.1935483870967742</v>
      </c>
      <c r="H559" s="114"/>
      <c r="I559" s="82">
        <f>IF($J$32="Наличными",F559*H559,IF( $J$32="На р/с",Таблица132[[#This Row],[Цена при оплате на р/с, Евро]]*Таблица132[[#This Row],[ЗАКАЗ, шт (кратно 96)]],0))</f>
        <v>0</v>
      </c>
      <c r="J559" s="115"/>
      <c r="K559" s="35"/>
      <c r="L559" s="35"/>
    </row>
    <row r="560" spans="2:12" ht="15.6" x14ac:dyDescent="0.3">
      <c r="B560" s="77"/>
      <c r="C560" s="78"/>
      <c r="D560" s="81" t="s">
        <v>388</v>
      </c>
      <c r="E560" s="81" t="s">
        <v>389</v>
      </c>
      <c r="F560" s="157">
        <v>1.26</v>
      </c>
      <c r="G560" s="157">
        <v>1.3548387096774193</v>
      </c>
      <c r="H560" s="114"/>
      <c r="I560" s="82">
        <f>IF($J$32="Наличными",F560*H560,IF( $J$32="На р/с",Таблица132[[#This Row],[Цена при оплате на р/с, Евро]]*Таблица132[[#This Row],[ЗАКАЗ, шт (кратно 96)]],0))</f>
        <v>0</v>
      </c>
      <c r="J560" s="115"/>
      <c r="K560" s="35"/>
      <c r="L560" s="35"/>
    </row>
    <row r="561" spans="2:12" ht="15.6" x14ac:dyDescent="0.3">
      <c r="B561" s="77"/>
      <c r="C561" s="78"/>
      <c r="D561" s="81" t="s">
        <v>571</v>
      </c>
      <c r="E561" s="81" t="s">
        <v>572</v>
      </c>
      <c r="F561" s="157">
        <v>1.1100000000000001</v>
      </c>
      <c r="G561" s="157">
        <v>1.1935483870967742</v>
      </c>
      <c r="H561" s="114"/>
      <c r="I561" s="82">
        <f>IF($J$32="Наличными",F561*H561,IF( $J$32="На р/с",Таблица132[[#This Row],[Цена при оплате на р/с, Евро]]*Таблица132[[#This Row],[ЗАКАЗ, шт (кратно 96)]],0))</f>
        <v>0</v>
      </c>
      <c r="J561" s="115"/>
      <c r="K561" s="35"/>
      <c r="L561" s="35"/>
    </row>
    <row r="562" spans="2:12" ht="15.6" hidden="1" x14ac:dyDescent="0.3">
      <c r="B562" s="77"/>
      <c r="C562" s="78"/>
      <c r="D562" s="104" t="s">
        <v>1666</v>
      </c>
      <c r="E562" s="104" t="s">
        <v>1674</v>
      </c>
      <c r="F562" s="104"/>
      <c r="G562" s="105">
        <v>0</v>
      </c>
      <c r="H562" s="104"/>
      <c r="I562" s="82">
        <f>IF($J$32="Наличными",F562*H562,IF( $J$32="На р/с",Таблица132[[#This Row],[Цена при оплате на р/с, Евро]]*Таблица132[[#This Row],[ЗАКАЗ, шт (кратно 96)]],0))</f>
        <v>0</v>
      </c>
      <c r="J562" s="106" t="s">
        <v>1744</v>
      </c>
      <c r="K562" s="35"/>
      <c r="L562" s="35"/>
    </row>
    <row r="563" spans="2:12" ht="15.6" x14ac:dyDescent="0.3">
      <c r="B563" s="77"/>
      <c r="C563" s="78"/>
      <c r="D563" s="81" t="s">
        <v>1369</v>
      </c>
      <c r="E563" s="81" t="s">
        <v>1370</v>
      </c>
      <c r="F563" s="157">
        <v>1.02</v>
      </c>
      <c r="G563" s="157">
        <v>1.096774193548387</v>
      </c>
      <c r="H563" s="114"/>
      <c r="I563" s="82">
        <f>IF($J$32="Наличными",F563*H563,IF( $J$32="На р/с",Таблица132[[#This Row],[Цена при оплате на р/с, Евро]]*Таблица132[[#This Row],[ЗАКАЗ, шт (кратно 96)]],0))</f>
        <v>0</v>
      </c>
      <c r="J563" s="115"/>
      <c r="K563" s="35"/>
      <c r="L563" s="35"/>
    </row>
    <row r="564" spans="2:12" ht="15.6" hidden="1" x14ac:dyDescent="0.3">
      <c r="B564" s="77"/>
      <c r="C564" s="78"/>
      <c r="D564" s="104" t="s">
        <v>1623</v>
      </c>
      <c r="E564" s="104" t="s">
        <v>1624</v>
      </c>
      <c r="F564" s="104"/>
      <c r="G564" s="105">
        <v>0</v>
      </c>
      <c r="H564" s="104"/>
      <c r="I564" s="82">
        <f>IF($J$32="Наличными",F564*H564,IF( $J$32="На р/с",Таблица132[[#This Row],[Цена при оплате на р/с, Евро]]*Таблица132[[#This Row],[ЗАКАЗ, шт (кратно 96)]],0))</f>
        <v>0</v>
      </c>
      <c r="J564" s="106" t="s">
        <v>1744</v>
      </c>
      <c r="K564" s="35"/>
      <c r="L564" s="35"/>
    </row>
    <row r="565" spans="2:12" ht="15.6" x14ac:dyDescent="0.3">
      <c r="B565" s="77"/>
      <c r="C565" s="78"/>
      <c r="D565" s="81" t="s">
        <v>390</v>
      </c>
      <c r="E565" s="81" t="s">
        <v>391</v>
      </c>
      <c r="F565" s="157">
        <v>1.96</v>
      </c>
      <c r="G565" s="157">
        <v>2.10752688172043</v>
      </c>
      <c r="H565" s="114"/>
      <c r="I565" s="82">
        <f>IF($J$32="Наличными",F565*H565,IF( $J$32="На р/с",Таблица132[[#This Row],[Цена при оплате на р/с, Евро]]*Таблица132[[#This Row],[ЗАКАЗ, шт (кратно 96)]],0))</f>
        <v>0</v>
      </c>
      <c r="J565" s="115"/>
      <c r="K565" s="35"/>
      <c r="L565" s="35"/>
    </row>
    <row r="566" spans="2:12" ht="15.6" hidden="1" x14ac:dyDescent="0.3">
      <c r="B566" s="77"/>
      <c r="C566" s="78"/>
      <c r="D566" s="107" t="s">
        <v>1371</v>
      </c>
      <c r="E566" s="107" t="s">
        <v>1372</v>
      </c>
      <c r="F566" s="107"/>
      <c r="G566" s="111">
        <v>0</v>
      </c>
      <c r="H566" s="107"/>
      <c r="I566" s="82">
        <f>IF($J$32="Наличными",F566*H566,IF( $J$32="На р/с",Таблица132[[#This Row],[Цена при оплате на р/с, Евро]]*Таблица132[[#This Row],[ЗАКАЗ, шт (кратно 96)]],0))</f>
        <v>0</v>
      </c>
      <c r="J566" s="110" t="s">
        <v>1744</v>
      </c>
      <c r="K566" s="35"/>
      <c r="L566" s="35"/>
    </row>
    <row r="567" spans="2:12" ht="15.6" hidden="1" x14ac:dyDescent="0.3">
      <c r="B567" s="77"/>
      <c r="C567" s="78"/>
      <c r="D567" s="99" t="s">
        <v>1617</v>
      </c>
      <c r="E567" s="99" t="s">
        <v>1664</v>
      </c>
      <c r="F567" s="99"/>
      <c r="G567" s="102">
        <v>0</v>
      </c>
      <c r="H567" s="103"/>
      <c r="I567" s="82">
        <f>IF($J$32="Наличными",F567*H567,IF( $J$32="На р/с",Таблица132[[#This Row],[Цена при оплате на р/с, Евро]]*Таблица132[[#This Row],[ЗАКАЗ, шт (кратно 96)]],0))</f>
        <v>0</v>
      </c>
      <c r="J567" s="101" t="s">
        <v>1744</v>
      </c>
      <c r="K567" s="35"/>
      <c r="L567" s="35"/>
    </row>
    <row r="568" spans="2:12" ht="15.6" x14ac:dyDescent="0.3">
      <c r="B568" s="77"/>
      <c r="C568" s="78"/>
      <c r="D568" s="81" t="s">
        <v>392</v>
      </c>
      <c r="E568" s="81" t="s">
        <v>393</v>
      </c>
      <c r="F568" s="157">
        <v>1.96</v>
      </c>
      <c r="G568" s="157">
        <v>2.10752688172043</v>
      </c>
      <c r="H568" s="114"/>
      <c r="I568" s="82">
        <f>IF($J$32="Наличными",F568*H568,IF( $J$32="На р/с",Таблица132[[#This Row],[Цена при оплате на р/с, Евро]]*Таблица132[[#This Row],[ЗАКАЗ, шт (кратно 96)]],0))</f>
        <v>0</v>
      </c>
      <c r="J568" s="115" t="s">
        <v>1671</v>
      </c>
      <c r="K568" s="35"/>
      <c r="L568" s="35"/>
    </row>
    <row r="569" spans="2:12" ht="15.6" x14ac:dyDescent="0.3">
      <c r="B569" s="77"/>
      <c r="C569" s="78"/>
      <c r="D569" s="81" t="s">
        <v>394</v>
      </c>
      <c r="E569" s="81" t="s">
        <v>395</v>
      </c>
      <c r="F569" s="157">
        <v>1.96</v>
      </c>
      <c r="G569" s="157">
        <v>2.10752688172043</v>
      </c>
      <c r="H569" s="114"/>
      <c r="I569" s="82">
        <f>IF($J$32="Наличными",F569*H569,IF( $J$32="На р/с",Таблица132[[#This Row],[Цена при оплате на р/с, Евро]]*Таблица132[[#This Row],[ЗАКАЗ, шт (кратно 96)]],0))</f>
        <v>0</v>
      </c>
      <c r="J569" s="115"/>
      <c r="K569" s="35"/>
      <c r="L569" s="35"/>
    </row>
    <row r="570" spans="2:12" ht="15.6" hidden="1" x14ac:dyDescent="0.3">
      <c r="B570" s="77"/>
      <c r="C570" s="78"/>
      <c r="D570" s="104" t="s">
        <v>1373</v>
      </c>
      <c r="E570" s="104" t="s">
        <v>1374</v>
      </c>
      <c r="F570" s="104"/>
      <c r="G570" s="105">
        <v>0</v>
      </c>
      <c r="H570" s="104"/>
      <c r="I570" s="82">
        <f>IF($J$32="Наличными",F570*H570,IF( $J$32="На р/с",Таблица132[[#This Row],[Цена при оплате на р/с, Евро]]*Таблица132[[#This Row],[ЗАКАЗ, шт (кратно 96)]],0))</f>
        <v>0</v>
      </c>
      <c r="J570" s="106" t="s">
        <v>1744</v>
      </c>
      <c r="K570" s="35"/>
      <c r="L570" s="35"/>
    </row>
    <row r="571" spans="2:12" ht="15.6" x14ac:dyDescent="0.3">
      <c r="B571" s="77"/>
      <c r="C571" s="78"/>
      <c r="D571" s="81" t="s">
        <v>1375</v>
      </c>
      <c r="E571" s="81" t="s">
        <v>1376</v>
      </c>
      <c r="F571" s="157">
        <v>1.96</v>
      </c>
      <c r="G571" s="157">
        <v>2.10752688172043</v>
      </c>
      <c r="H571" s="114"/>
      <c r="I571" s="82">
        <f>IF($J$32="Наличными",F571*H571,IF( $J$32="На р/с",Таблица132[[#This Row],[Цена при оплате на р/с, Евро]]*Таблица132[[#This Row],[ЗАКАЗ, шт (кратно 96)]],0))</f>
        <v>0</v>
      </c>
      <c r="J571" s="115" t="s">
        <v>1673</v>
      </c>
      <c r="K571" s="35"/>
      <c r="L571" s="35"/>
    </row>
    <row r="572" spans="2:12" ht="15.6" hidden="1" x14ac:dyDescent="0.3">
      <c r="B572" s="77"/>
      <c r="C572" s="78"/>
      <c r="D572" s="107" t="s">
        <v>1377</v>
      </c>
      <c r="E572" s="107" t="s">
        <v>1378</v>
      </c>
      <c r="F572" s="107"/>
      <c r="G572" s="108">
        <v>0</v>
      </c>
      <c r="H572" s="109"/>
      <c r="I572" s="82">
        <f>IF($J$32="Наличными",F572*H572,IF( $J$32="На р/с",Таблица132[[#This Row],[Цена при оплате на р/с, Евро]]*Таблица132[[#This Row],[ЗАКАЗ, шт (кратно 96)]],0))</f>
        <v>0</v>
      </c>
      <c r="J572" s="110" t="s">
        <v>1744</v>
      </c>
      <c r="K572" s="35"/>
      <c r="L572" s="35"/>
    </row>
    <row r="573" spans="2:12" ht="15.6" hidden="1" x14ac:dyDescent="0.3">
      <c r="B573" s="77"/>
      <c r="C573" s="78"/>
      <c r="D573" s="65" t="s">
        <v>396</v>
      </c>
      <c r="E573" s="65" t="s">
        <v>397</v>
      </c>
      <c r="F573" s="65"/>
      <c r="G573" s="68">
        <v>0</v>
      </c>
      <c r="H573" s="65"/>
      <c r="I573" s="82">
        <f>IF($J$32="Наличными",F573*H573,IF( $J$32="На р/с",Таблица132[[#This Row],[Цена при оплате на р/с, Евро]]*Таблица132[[#This Row],[ЗАКАЗ, шт (кратно 96)]],0))</f>
        <v>0</v>
      </c>
      <c r="J573" s="70" t="s">
        <v>1744</v>
      </c>
      <c r="K573" s="35"/>
      <c r="L573" s="35"/>
    </row>
    <row r="574" spans="2:12" ht="15.6" hidden="1" x14ac:dyDescent="0.3">
      <c r="B574" s="77"/>
      <c r="C574" s="78"/>
      <c r="D574" s="65" t="s">
        <v>1379</v>
      </c>
      <c r="E574" s="65" t="s">
        <v>1380</v>
      </c>
      <c r="F574" s="65"/>
      <c r="G574" s="68">
        <v>0</v>
      </c>
      <c r="H574" s="65"/>
      <c r="I574" s="82">
        <f>IF($J$32="Наличными",F574*H574,IF( $J$32="На р/с",Таблица132[[#This Row],[Цена при оплате на р/с, Евро]]*Таблица132[[#This Row],[ЗАКАЗ, шт (кратно 96)]],0))</f>
        <v>0</v>
      </c>
      <c r="J574" s="70" t="s">
        <v>1744</v>
      </c>
      <c r="K574" s="35"/>
      <c r="L574" s="35"/>
    </row>
    <row r="575" spans="2:12" ht="15.6" hidden="1" x14ac:dyDescent="0.3">
      <c r="B575" s="77"/>
      <c r="C575" s="78"/>
      <c r="D575" s="65" t="s">
        <v>398</v>
      </c>
      <c r="E575" s="65" t="s">
        <v>399</v>
      </c>
      <c r="F575" s="65"/>
      <c r="G575" s="68">
        <v>0</v>
      </c>
      <c r="H575" s="65"/>
      <c r="I575" s="82">
        <f>IF($J$32="Наличными",F575*H575,IF( $J$32="На р/с",Таблица132[[#This Row],[Цена при оплате на р/с, Евро]]*Таблица132[[#This Row],[ЗАКАЗ, шт (кратно 96)]],0))</f>
        <v>0</v>
      </c>
      <c r="J575" s="70" t="s">
        <v>1744</v>
      </c>
      <c r="K575" s="35"/>
      <c r="L575" s="35"/>
    </row>
    <row r="576" spans="2:12" ht="15.6" hidden="1" x14ac:dyDescent="0.3">
      <c r="B576" s="77"/>
      <c r="C576" s="78"/>
      <c r="D576" s="99" t="s">
        <v>1381</v>
      </c>
      <c r="E576" s="99" t="s">
        <v>1382</v>
      </c>
      <c r="F576" s="99"/>
      <c r="G576" s="100">
        <v>0</v>
      </c>
      <c r="H576" s="99"/>
      <c r="I576" s="82">
        <f>IF($J$32="Наличными",F576*H576,IF( $J$32="На р/с",Таблица132[[#This Row],[Цена при оплате на р/с, Евро]]*Таблица132[[#This Row],[ЗАКАЗ, шт (кратно 96)]],0))</f>
        <v>0</v>
      </c>
      <c r="J576" s="101" t="s">
        <v>1744</v>
      </c>
      <c r="K576" s="35"/>
      <c r="L576" s="35"/>
    </row>
    <row r="577" spans="2:12" ht="15.6" x14ac:dyDescent="0.3">
      <c r="B577" s="77"/>
      <c r="C577" s="78"/>
      <c r="D577" s="81" t="s">
        <v>1383</v>
      </c>
      <c r="E577" s="81" t="s">
        <v>1384</v>
      </c>
      <c r="F577" s="157">
        <v>1.02</v>
      </c>
      <c r="G577" s="157">
        <v>1.096774193548387</v>
      </c>
      <c r="H577" s="114"/>
      <c r="I577" s="82">
        <f>IF($J$32="Наличными",F577*H577,IF( $J$32="На р/с",Таблица132[[#This Row],[Цена при оплате на р/с, Евро]]*Таблица132[[#This Row],[ЗАКАЗ, шт (кратно 96)]],0))</f>
        <v>0</v>
      </c>
      <c r="J577" s="115"/>
      <c r="K577" s="35"/>
      <c r="L577" s="35"/>
    </row>
    <row r="578" spans="2:12" ht="15.6" hidden="1" x14ac:dyDescent="0.3">
      <c r="B578" s="77"/>
      <c r="C578" s="78"/>
      <c r="D578" s="104" t="s">
        <v>1089</v>
      </c>
      <c r="E578" s="104" t="s">
        <v>1033</v>
      </c>
      <c r="F578" s="104"/>
      <c r="G578" s="112">
        <v>0</v>
      </c>
      <c r="H578" s="113"/>
      <c r="I578" s="82">
        <f>IF($J$32="Наличными",F578*H578,IF( $J$32="На р/с",Таблица132[[#This Row],[Цена при оплате на р/с, Евро]]*Таблица132[[#This Row],[ЗАКАЗ, шт (кратно 96)]],0))</f>
        <v>0</v>
      </c>
      <c r="J578" s="106" t="s">
        <v>1744</v>
      </c>
      <c r="K578" s="35"/>
      <c r="L578" s="35"/>
    </row>
    <row r="579" spans="2:12" ht="15.6" x14ac:dyDescent="0.3">
      <c r="B579" s="77"/>
      <c r="C579" s="78"/>
      <c r="D579" s="81" t="s">
        <v>815</v>
      </c>
      <c r="E579" s="81" t="s">
        <v>816</v>
      </c>
      <c r="F579" s="157">
        <v>0.94</v>
      </c>
      <c r="G579" s="157">
        <v>1.010752688172043</v>
      </c>
      <c r="H579" s="114"/>
      <c r="I579" s="82">
        <f>IF($J$32="Наличными",F579*H579,IF( $J$32="На р/с",Таблица132[[#This Row],[Цена при оплате на р/с, Евро]]*Таблица132[[#This Row],[ЗАКАЗ, шт (кратно 96)]],0))</f>
        <v>0</v>
      </c>
      <c r="J579" s="115"/>
      <c r="K579" s="35"/>
      <c r="L579" s="35"/>
    </row>
    <row r="580" spans="2:12" ht="15.6" x14ac:dyDescent="0.3">
      <c r="B580" s="77"/>
      <c r="C580" s="78"/>
      <c r="D580" s="81" t="s">
        <v>817</v>
      </c>
      <c r="E580" s="81" t="s">
        <v>818</v>
      </c>
      <c r="F580" s="157">
        <v>0.94</v>
      </c>
      <c r="G580" s="157">
        <v>1.010752688172043</v>
      </c>
      <c r="H580" s="114"/>
      <c r="I580" s="82">
        <f>IF($J$32="Наличными",F580*H580,IF( $J$32="На р/с",Таблица132[[#This Row],[Цена при оплате на р/с, Евро]]*Таблица132[[#This Row],[ЗАКАЗ, шт (кратно 96)]],0))</f>
        <v>0</v>
      </c>
      <c r="J580" s="115"/>
      <c r="K580" s="35"/>
      <c r="L580" s="35"/>
    </row>
    <row r="581" spans="2:12" ht="15.6" hidden="1" x14ac:dyDescent="0.3">
      <c r="B581" s="77"/>
      <c r="C581" s="78"/>
      <c r="D581" s="104" t="s">
        <v>1090</v>
      </c>
      <c r="E581" s="104" t="s">
        <v>1034</v>
      </c>
      <c r="F581" s="104"/>
      <c r="G581" s="112">
        <v>0</v>
      </c>
      <c r="H581" s="113"/>
      <c r="I581" s="82">
        <f>IF($J$32="Наличными",F581*H581,IF( $J$32="На р/с",Таблица132[[#This Row],[Цена при оплате на р/с, Евро]]*Таблица132[[#This Row],[ЗАКАЗ, шт (кратно 96)]],0))</f>
        <v>0</v>
      </c>
      <c r="J581" s="106" t="s">
        <v>1744</v>
      </c>
      <c r="K581" s="35"/>
      <c r="L581" s="35"/>
    </row>
    <row r="582" spans="2:12" ht="15.6" x14ac:dyDescent="0.3">
      <c r="B582" s="77"/>
      <c r="C582" s="78"/>
      <c r="D582" s="81" t="s">
        <v>819</v>
      </c>
      <c r="E582" s="81" t="s">
        <v>820</v>
      </c>
      <c r="F582" s="157">
        <v>0.94</v>
      </c>
      <c r="G582" s="157">
        <v>1.010752688172043</v>
      </c>
      <c r="H582" s="114"/>
      <c r="I582" s="82">
        <f>IF($J$32="Наличными",F582*H582,IF( $J$32="На р/с",Таблица132[[#This Row],[Цена при оплате на р/с, Евро]]*Таблица132[[#This Row],[ЗАКАЗ, шт (кратно 96)]],0))</f>
        <v>0</v>
      </c>
      <c r="J582" s="115"/>
      <c r="K582" s="35"/>
      <c r="L582" s="35"/>
    </row>
    <row r="583" spans="2:12" ht="15.6" x14ac:dyDescent="0.3">
      <c r="B583" s="77"/>
      <c r="C583" s="78"/>
      <c r="D583" s="81" t="s">
        <v>813</v>
      </c>
      <c r="E583" s="81" t="s">
        <v>814</v>
      </c>
      <c r="F583" s="157">
        <v>0.94</v>
      </c>
      <c r="G583" s="157">
        <v>1.010752688172043</v>
      </c>
      <c r="H583" s="114"/>
      <c r="I583" s="82">
        <f>IF($J$32="Наличными",F583*H583,IF( $J$32="На р/с",Таблица132[[#This Row],[Цена при оплате на р/с, Евро]]*Таблица132[[#This Row],[ЗАКАЗ, шт (кратно 96)]],0))</f>
        <v>0</v>
      </c>
      <c r="J583" s="115"/>
      <c r="K583" s="35"/>
      <c r="L583" s="35"/>
    </row>
    <row r="584" spans="2:12" ht="15.6" x14ac:dyDescent="0.3">
      <c r="B584" s="77"/>
      <c r="C584" s="78"/>
      <c r="D584" s="81" t="s">
        <v>809</v>
      </c>
      <c r="E584" s="81" t="s">
        <v>810</v>
      </c>
      <c r="F584" s="157">
        <v>0.94</v>
      </c>
      <c r="G584" s="157">
        <v>1.010752688172043</v>
      </c>
      <c r="H584" s="114"/>
      <c r="I584" s="82">
        <f>IF($J$32="Наличными",F584*H584,IF( $J$32="На р/с",Таблица132[[#This Row],[Цена при оплате на р/с, Евро]]*Таблица132[[#This Row],[ЗАКАЗ, шт (кратно 96)]],0))</f>
        <v>0</v>
      </c>
      <c r="J584" s="115"/>
      <c r="K584" s="35"/>
      <c r="L584" s="35"/>
    </row>
    <row r="585" spans="2:12" ht="15.6" x14ac:dyDescent="0.3">
      <c r="B585" s="77"/>
      <c r="C585" s="78"/>
      <c r="D585" s="81" t="s">
        <v>811</v>
      </c>
      <c r="E585" s="81" t="s">
        <v>812</v>
      </c>
      <c r="F585" s="157">
        <v>0.94</v>
      </c>
      <c r="G585" s="157">
        <v>1.010752688172043</v>
      </c>
      <c r="H585" s="114"/>
      <c r="I585" s="82">
        <f>IF($J$32="Наличными",F585*H585,IF( $J$32="На р/с",Таблица132[[#This Row],[Цена при оплате на р/с, Евро]]*Таблица132[[#This Row],[ЗАКАЗ, шт (кратно 96)]],0))</f>
        <v>0</v>
      </c>
      <c r="J585" s="115"/>
      <c r="K585" s="35"/>
      <c r="L585" s="35"/>
    </row>
    <row r="586" spans="2:12" ht="15.6" hidden="1" x14ac:dyDescent="0.3">
      <c r="B586" s="77"/>
      <c r="C586" s="78"/>
      <c r="D586" s="104" t="s">
        <v>1088</v>
      </c>
      <c r="E586" s="104" t="s">
        <v>1032</v>
      </c>
      <c r="F586" s="104"/>
      <c r="G586" s="112">
        <v>0</v>
      </c>
      <c r="H586" s="113"/>
      <c r="I586" s="82">
        <f>IF($J$32="Наличными",F586*H586,IF( $J$32="На р/с",Таблица132[[#This Row],[Цена при оплате на р/с, Евро]]*Таблица132[[#This Row],[ЗАКАЗ, шт (кратно 96)]],0))</f>
        <v>0</v>
      </c>
      <c r="J586" s="106" t="s">
        <v>1744</v>
      </c>
      <c r="K586" s="35"/>
      <c r="L586" s="35"/>
    </row>
    <row r="587" spans="2:12" ht="15.6" x14ac:dyDescent="0.3">
      <c r="B587" s="77"/>
      <c r="C587" s="78"/>
      <c r="D587" s="81" t="s">
        <v>400</v>
      </c>
      <c r="E587" s="81" t="s">
        <v>401</v>
      </c>
      <c r="F587" s="157">
        <v>0.94</v>
      </c>
      <c r="G587" s="157">
        <v>1.010752688172043</v>
      </c>
      <c r="H587" s="114"/>
      <c r="I587" s="82">
        <f>IF($J$32="Наличными",F587*H587,IF( $J$32="На р/с",Таблица132[[#This Row],[Цена при оплате на р/с, Евро]]*Таблица132[[#This Row],[ЗАКАЗ, шт (кратно 96)]],0))</f>
        <v>0</v>
      </c>
      <c r="J587" s="115"/>
      <c r="K587" s="35"/>
      <c r="L587" s="35"/>
    </row>
    <row r="588" spans="2:12" ht="15.6" hidden="1" x14ac:dyDescent="0.3">
      <c r="B588" s="77"/>
      <c r="C588" s="78"/>
      <c r="D588" s="107" t="s">
        <v>402</v>
      </c>
      <c r="E588" s="107" t="s">
        <v>403</v>
      </c>
      <c r="F588" s="107"/>
      <c r="G588" s="111">
        <v>0</v>
      </c>
      <c r="H588" s="107"/>
      <c r="I588" s="82">
        <f>IF($J$32="Наличными",F588*H588,IF( $J$32="На р/с",Таблица132[[#This Row],[Цена при оплате на р/с, Евро]]*Таблица132[[#This Row],[ЗАКАЗ, шт (кратно 96)]],0))</f>
        <v>0</v>
      </c>
      <c r="J588" s="110" t="s">
        <v>1744</v>
      </c>
      <c r="K588" s="35"/>
      <c r="L588" s="35"/>
    </row>
    <row r="589" spans="2:12" ht="15.6" hidden="1" x14ac:dyDescent="0.3">
      <c r="B589" s="77"/>
      <c r="C589" s="78"/>
      <c r="D589" s="65" t="s">
        <v>1385</v>
      </c>
      <c r="E589" s="65" t="s">
        <v>1386</v>
      </c>
      <c r="F589" s="65"/>
      <c r="G589" s="67">
        <v>0</v>
      </c>
      <c r="H589" s="66"/>
      <c r="I589" s="82">
        <f>IF($J$32="Наличными",F589*H589,IF( $J$32="На р/с",Таблица132[[#This Row],[Цена при оплате на р/с, Евро]]*Таблица132[[#This Row],[ЗАКАЗ, шт (кратно 96)]],0))</f>
        <v>0</v>
      </c>
      <c r="J589" s="70" t="s">
        <v>1744</v>
      </c>
      <c r="K589" s="35"/>
      <c r="L589" s="35"/>
    </row>
    <row r="590" spans="2:12" ht="15.6" hidden="1" x14ac:dyDescent="0.3">
      <c r="B590" s="77"/>
      <c r="C590" s="78"/>
      <c r="D590" s="99" t="s">
        <v>795</v>
      </c>
      <c r="E590" s="99" t="s">
        <v>796</v>
      </c>
      <c r="F590" s="99"/>
      <c r="G590" s="102">
        <v>0</v>
      </c>
      <c r="H590" s="103"/>
      <c r="I590" s="82">
        <f>IF($J$32="Наличными",F590*H590,IF( $J$32="На р/с",Таблица132[[#This Row],[Цена при оплате на р/с, Евро]]*Таблица132[[#This Row],[ЗАКАЗ, шт (кратно 96)]],0))</f>
        <v>0</v>
      </c>
      <c r="J590" s="101" t="s">
        <v>1744</v>
      </c>
      <c r="K590" s="35"/>
      <c r="L590" s="35"/>
    </row>
    <row r="591" spans="2:12" ht="15.6" x14ac:dyDescent="0.3">
      <c r="B591" s="77"/>
      <c r="C591" s="78"/>
      <c r="D591" s="81" t="s">
        <v>573</v>
      </c>
      <c r="E591" s="81" t="s">
        <v>574</v>
      </c>
      <c r="F591" s="157">
        <v>1.1100000000000001</v>
      </c>
      <c r="G591" s="157">
        <v>1.1935483870967742</v>
      </c>
      <c r="H591" s="114"/>
      <c r="I591" s="82">
        <f>IF($J$32="Наличными",F591*H591,IF( $J$32="На р/с",Таблица132[[#This Row],[Цена при оплате на р/с, Евро]]*Таблица132[[#This Row],[ЗАКАЗ, шт (кратно 96)]],0))</f>
        <v>0</v>
      </c>
      <c r="J591" s="115"/>
      <c r="K591" s="35"/>
      <c r="L591" s="35"/>
    </row>
    <row r="592" spans="2:12" ht="15.6" x14ac:dyDescent="0.3">
      <c r="B592" s="77"/>
      <c r="C592" s="78"/>
      <c r="D592" s="81" t="s">
        <v>575</v>
      </c>
      <c r="E592" s="81" t="s">
        <v>576</v>
      </c>
      <c r="F592" s="157">
        <v>1.1100000000000001</v>
      </c>
      <c r="G592" s="157">
        <v>1.1935483870967742</v>
      </c>
      <c r="H592" s="114"/>
      <c r="I592" s="82">
        <f>IF($J$32="Наличными",F592*H592,IF( $J$32="На р/с",Таблица132[[#This Row],[Цена при оплате на р/с, Евро]]*Таблица132[[#This Row],[ЗАКАЗ, шт (кратно 96)]],0))</f>
        <v>0</v>
      </c>
      <c r="J592" s="115"/>
      <c r="K592" s="35"/>
      <c r="L592" s="35"/>
    </row>
    <row r="593" spans="2:12" ht="15.6" x14ac:dyDescent="0.3">
      <c r="B593" s="77"/>
      <c r="C593" s="78"/>
      <c r="D593" s="81" t="s">
        <v>939</v>
      </c>
      <c r="E593" s="81" t="s">
        <v>940</v>
      </c>
      <c r="F593" s="157">
        <v>1.02</v>
      </c>
      <c r="G593" s="157">
        <v>1.096774193548387</v>
      </c>
      <c r="H593" s="114"/>
      <c r="I593" s="82">
        <f>IF($J$32="Наличными",F593*H593,IF( $J$32="На р/с",Таблица132[[#This Row],[Цена при оплате на р/с, Евро]]*Таблица132[[#This Row],[ЗАКАЗ, шт (кратно 96)]],0))</f>
        <v>0</v>
      </c>
      <c r="J593" s="115"/>
      <c r="K593" s="35"/>
      <c r="L593" s="35"/>
    </row>
    <row r="594" spans="2:12" ht="15.6" x14ac:dyDescent="0.3">
      <c r="B594" s="77"/>
      <c r="C594" s="78"/>
      <c r="D594" s="81" t="s">
        <v>404</v>
      </c>
      <c r="E594" s="81" t="s">
        <v>405</v>
      </c>
      <c r="F594" s="157">
        <v>1.02</v>
      </c>
      <c r="G594" s="157">
        <v>1.096774193548387</v>
      </c>
      <c r="H594" s="114"/>
      <c r="I594" s="82">
        <f>IF($J$32="Наличными",F594*H594,IF( $J$32="На р/с",Таблица132[[#This Row],[Цена при оплате на р/с, Евро]]*Таблица132[[#This Row],[ЗАКАЗ, шт (кратно 96)]],0))</f>
        <v>0</v>
      </c>
      <c r="J594" s="115"/>
      <c r="K594" s="35"/>
      <c r="L594" s="35"/>
    </row>
    <row r="595" spans="2:12" ht="15.6" x14ac:dyDescent="0.3">
      <c r="B595" s="77"/>
      <c r="C595" s="78"/>
      <c r="D595" s="81" t="s">
        <v>406</v>
      </c>
      <c r="E595" s="81" t="s">
        <v>407</v>
      </c>
      <c r="F595" s="157">
        <v>1.0900000000000001</v>
      </c>
      <c r="G595" s="157">
        <v>1.1720430107526882</v>
      </c>
      <c r="H595" s="114"/>
      <c r="I595" s="82">
        <f>IF($J$32="Наличными",F595*H595,IF( $J$32="На р/с",Таблица132[[#This Row],[Цена при оплате на р/с, Евро]]*Таблица132[[#This Row],[ЗАКАЗ, шт (кратно 96)]],0))</f>
        <v>0</v>
      </c>
      <c r="J595" s="115"/>
      <c r="K595" s="35"/>
      <c r="L595" s="35"/>
    </row>
    <row r="596" spans="2:12" ht="15.6" x14ac:dyDescent="0.3">
      <c r="B596" s="77"/>
      <c r="C596" s="78"/>
      <c r="D596" s="81" t="s">
        <v>408</v>
      </c>
      <c r="E596" s="81" t="s">
        <v>409</v>
      </c>
      <c r="F596" s="157">
        <v>1.06</v>
      </c>
      <c r="G596" s="157">
        <v>1.1397849462365592</v>
      </c>
      <c r="H596" s="114"/>
      <c r="I596" s="82">
        <f>IF($J$32="Наличными",F596*H596,IF( $J$32="На р/с",Таблица132[[#This Row],[Цена при оплате на р/с, Евро]]*Таблица132[[#This Row],[ЗАКАЗ, шт (кратно 96)]],0))</f>
        <v>0</v>
      </c>
      <c r="J596" s="115"/>
      <c r="K596" s="35"/>
      <c r="L596" s="35"/>
    </row>
    <row r="597" spans="2:12" ht="15.6" x14ac:dyDescent="0.3">
      <c r="B597" s="77"/>
      <c r="C597" s="78"/>
      <c r="D597" s="81" t="s">
        <v>787</v>
      </c>
      <c r="E597" s="81" t="s">
        <v>788</v>
      </c>
      <c r="F597" s="157">
        <v>1.06</v>
      </c>
      <c r="G597" s="157">
        <v>1.1397849462365592</v>
      </c>
      <c r="H597" s="114"/>
      <c r="I597" s="82">
        <f>IF($J$32="Наличными",F597*H597,IF( $J$32="На р/с",Таблица132[[#This Row],[Цена при оплате на р/с, Евро]]*Таблица132[[#This Row],[ЗАКАЗ, шт (кратно 96)]],0))</f>
        <v>0</v>
      </c>
      <c r="J597" s="115"/>
      <c r="K597" s="35"/>
      <c r="L597" s="35"/>
    </row>
    <row r="598" spans="2:12" ht="15.6" hidden="1" x14ac:dyDescent="0.3">
      <c r="B598" s="77"/>
      <c r="C598" s="78"/>
      <c r="D598" s="107" t="s">
        <v>791</v>
      </c>
      <c r="E598" s="107" t="s">
        <v>792</v>
      </c>
      <c r="F598" s="107"/>
      <c r="G598" s="108">
        <v>0</v>
      </c>
      <c r="H598" s="109"/>
      <c r="I598" s="82">
        <f>IF($J$32="Наличными",F598*H598,IF( $J$32="На р/с",Таблица132[[#This Row],[Цена при оплате на р/с, Евро]]*Таблица132[[#This Row],[ЗАКАЗ, шт (кратно 96)]],0))</f>
        <v>0</v>
      </c>
      <c r="J598" s="110" t="s">
        <v>1744</v>
      </c>
      <c r="K598" s="35"/>
      <c r="L598" s="35"/>
    </row>
    <row r="599" spans="2:12" ht="15.6" hidden="1" x14ac:dyDescent="0.3">
      <c r="B599" s="77"/>
      <c r="C599" s="78"/>
      <c r="D599" s="99" t="s">
        <v>1085</v>
      </c>
      <c r="E599" s="99" t="s">
        <v>1061</v>
      </c>
      <c r="F599" s="99"/>
      <c r="G599" s="102">
        <v>0</v>
      </c>
      <c r="H599" s="103"/>
      <c r="I599" s="82">
        <f>IF($J$32="Наличными",F599*H599,IF( $J$32="На р/с",Таблица132[[#This Row],[Цена при оплате на р/с, Евро]]*Таблица132[[#This Row],[ЗАКАЗ, шт (кратно 96)]],0))</f>
        <v>0</v>
      </c>
      <c r="J599" s="101" t="s">
        <v>1744</v>
      </c>
      <c r="K599" s="35"/>
      <c r="L599" s="35"/>
    </row>
    <row r="600" spans="2:12" ht="15.6" x14ac:dyDescent="0.3">
      <c r="B600" s="77"/>
      <c r="C600" s="78"/>
      <c r="D600" s="81" t="s">
        <v>789</v>
      </c>
      <c r="E600" s="81" t="s">
        <v>790</v>
      </c>
      <c r="F600" s="157">
        <v>1.06</v>
      </c>
      <c r="G600" s="157">
        <v>1.1397849462365592</v>
      </c>
      <c r="H600" s="114"/>
      <c r="I600" s="82">
        <f>IF($J$32="Наличными",F600*H600,IF( $J$32="На р/с",Таблица132[[#This Row],[Цена при оплате на р/с, Евро]]*Таблица132[[#This Row],[ЗАКАЗ, шт (кратно 96)]],0))</f>
        <v>0</v>
      </c>
      <c r="J600" s="115"/>
      <c r="K600" s="35"/>
      <c r="L600" s="35"/>
    </row>
    <row r="601" spans="2:12" ht="15.6" x14ac:dyDescent="0.3">
      <c r="B601" s="77"/>
      <c r="C601" s="78"/>
      <c r="D601" s="81" t="s">
        <v>410</v>
      </c>
      <c r="E601" s="81" t="s">
        <v>411</v>
      </c>
      <c r="F601" s="157">
        <v>1.06</v>
      </c>
      <c r="G601" s="157">
        <v>1.1397849462365592</v>
      </c>
      <c r="H601" s="114"/>
      <c r="I601" s="82">
        <f>IF($J$32="Наличными",F601*H601,IF( $J$32="На р/с",Таблица132[[#This Row],[Цена при оплате на р/с, Евро]]*Таблица132[[#This Row],[ЗАКАЗ, шт (кратно 96)]],0))</f>
        <v>0</v>
      </c>
      <c r="J601" s="115"/>
      <c r="K601" s="35"/>
      <c r="L601" s="35"/>
    </row>
    <row r="602" spans="2:12" ht="15.6" x14ac:dyDescent="0.3">
      <c r="B602" s="77"/>
      <c r="C602" s="78"/>
      <c r="D602" s="81" t="s">
        <v>989</v>
      </c>
      <c r="E602" s="81" t="s">
        <v>990</v>
      </c>
      <c r="F602" s="157">
        <v>1.06</v>
      </c>
      <c r="G602" s="157">
        <v>1.1397849462365592</v>
      </c>
      <c r="H602" s="114"/>
      <c r="I602" s="82">
        <f>IF($J$32="Наличными",F602*H602,IF( $J$32="На р/с",Таблица132[[#This Row],[Цена при оплате на р/с, Евро]]*Таблица132[[#This Row],[ЗАКАЗ, шт (кратно 96)]],0))</f>
        <v>0</v>
      </c>
      <c r="J602" s="115"/>
      <c r="K602" s="35"/>
      <c r="L602" s="35"/>
    </row>
    <row r="603" spans="2:12" ht="15.6" hidden="1" x14ac:dyDescent="0.3">
      <c r="B603" s="77"/>
      <c r="C603" s="78"/>
      <c r="D603" s="104" t="s">
        <v>1086</v>
      </c>
      <c r="E603" s="104" t="s">
        <v>1062</v>
      </c>
      <c r="F603" s="104"/>
      <c r="G603" s="112">
        <v>0</v>
      </c>
      <c r="H603" s="113"/>
      <c r="I603" s="82">
        <f>IF($J$32="Наличными",F603*H603,IF( $J$32="На р/с",Таблица132[[#This Row],[Цена при оплате на р/с, Евро]]*Таблица132[[#This Row],[ЗАКАЗ, шт (кратно 96)]],0))</f>
        <v>0</v>
      </c>
      <c r="J603" s="106" t="s">
        <v>1744</v>
      </c>
      <c r="K603" s="35"/>
      <c r="L603" s="35"/>
    </row>
    <row r="604" spans="2:12" ht="15.6" x14ac:dyDescent="0.3">
      <c r="B604" s="77"/>
      <c r="C604" s="78"/>
      <c r="D604" s="81" t="s">
        <v>793</v>
      </c>
      <c r="E604" s="81" t="s">
        <v>794</v>
      </c>
      <c r="F604" s="157">
        <v>1.06</v>
      </c>
      <c r="G604" s="157">
        <v>1.1397849462365592</v>
      </c>
      <c r="H604" s="114"/>
      <c r="I604" s="82">
        <f>IF($J$32="Наличными",F604*H604,IF( $J$32="На р/с",Таблица132[[#This Row],[Цена при оплате на р/с, Евро]]*Таблица132[[#This Row],[ЗАКАЗ, шт (кратно 96)]],0))</f>
        <v>0</v>
      </c>
      <c r="J604" s="115"/>
      <c r="K604" s="35"/>
      <c r="L604" s="35"/>
    </row>
    <row r="605" spans="2:12" ht="15.6" hidden="1" x14ac:dyDescent="0.3">
      <c r="B605" s="77"/>
      <c r="C605" s="78"/>
      <c r="D605" s="104" t="s">
        <v>1387</v>
      </c>
      <c r="E605" s="104" t="s">
        <v>1388</v>
      </c>
      <c r="F605" s="104"/>
      <c r="G605" s="112">
        <v>0</v>
      </c>
      <c r="H605" s="113"/>
      <c r="I605" s="82">
        <f>IF($J$32="Наличными",F605*H605,IF( $J$32="На р/с",Таблица132[[#This Row],[Цена при оплате на р/с, Евро]]*Таблица132[[#This Row],[ЗАКАЗ, шт (кратно 96)]],0))</f>
        <v>0</v>
      </c>
      <c r="J605" s="106" t="s">
        <v>1744</v>
      </c>
      <c r="K605" s="35"/>
      <c r="L605" s="35"/>
    </row>
    <row r="606" spans="2:12" ht="15.6" x14ac:dyDescent="0.3">
      <c r="B606" s="77"/>
      <c r="C606" s="78"/>
      <c r="D606" s="81" t="s">
        <v>1719</v>
      </c>
      <c r="E606" s="81" t="s">
        <v>1720</v>
      </c>
      <c r="F606" s="157">
        <v>0.99302325581395345</v>
      </c>
      <c r="G606" s="157">
        <v>1.0677669417354338</v>
      </c>
      <c r="H606" s="114"/>
      <c r="I606" s="82">
        <f>IF($J$32="Наличными",F606*H606,IF( $J$32="На р/с",Таблица132[[#This Row],[Цена при оплате на р/с, Евро]]*Таблица132[[#This Row],[ЗАКАЗ, шт (кратно 96)]],0))</f>
        <v>0</v>
      </c>
      <c r="J606" s="115"/>
      <c r="K606" s="35"/>
      <c r="L606" s="35"/>
    </row>
    <row r="607" spans="2:12" ht="15.6" hidden="1" x14ac:dyDescent="0.3">
      <c r="B607" s="77"/>
      <c r="C607" s="78"/>
      <c r="D607" s="104" t="s">
        <v>412</v>
      </c>
      <c r="E607" s="104" t="s">
        <v>413</v>
      </c>
      <c r="F607" s="104"/>
      <c r="G607" s="105">
        <v>0</v>
      </c>
      <c r="H607" s="104"/>
      <c r="I607" s="82">
        <f>IF($J$32="Наличными",F607*H607,IF( $J$32="На р/с",Таблица132[[#This Row],[Цена при оплате на р/с, Евро]]*Таблица132[[#This Row],[ЗАКАЗ, шт (кратно 96)]],0))</f>
        <v>0</v>
      </c>
      <c r="J607" s="106" t="s">
        <v>1744</v>
      </c>
      <c r="K607" s="35"/>
      <c r="L607" s="35"/>
    </row>
    <row r="608" spans="2:12" ht="15.6" x14ac:dyDescent="0.3">
      <c r="B608" s="77"/>
      <c r="C608" s="78"/>
      <c r="D608" s="81" t="s">
        <v>1721</v>
      </c>
      <c r="E608" s="81" t="s">
        <v>1722</v>
      </c>
      <c r="F608" s="157">
        <v>0.99302325581395345</v>
      </c>
      <c r="G608" s="157">
        <v>1.0677669417354338</v>
      </c>
      <c r="H608" s="114"/>
      <c r="I608" s="82">
        <f>IF($J$32="Наличными",F608*H608,IF( $J$32="На р/с",Таблица132[[#This Row],[Цена при оплате на р/с, Евро]]*Таблица132[[#This Row],[ЗАКАЗ, шт (кратно 96)]],0))</f>
        <v>0</v>
      </c>
      <c r="J608" s="115"/>
      <c r="K608" s="35"/>
      <c r="L608" s="35"/>
    </row>
    <row r="609" spans="2:12" ht="15.6" hidden="1" x14ac:dyDescent="0.3">
      <c r="B609" s="77"/>
      <c r="C609" s="78"/>
      <c r="D609" s="104" t="s">
        <v>1389</v>
      </c>
      <c r="E609" s="104" t="s">
        <v>1390</v>
      </c>
      <c r="F609" s="104"/>
      <c r="G609" s="105">
        <v>0</v>
      </c>
      <c r="H609" s="104"/>
      <c r="I609" s="82">
        <f>IF($J$32="Наличными",F609*H609,IF( $J$32="На р/с",Таблица132[[#This Row],[Цена при оплате на р/с, Евро]]*Таблица132[[#This Row],[ЗАКАЗ, шт (кратно 96)]],0))</f>
        <v>0</v>
      </c>
      <c r="J609" s="106" t="s">
        <v>1744</v>
      </c>
      <c r="K609" s="35"/>
      <c r="L609" s="35"/>
    </row>
    <row r="610" spans="2:12" ht="15.6" x14ac:dyDescent="0.3">
      <c r="B610" s="77"/>
      <c r="C610" s="78"/>
      <c r="D610" s="81" t="s">
        <v>1480</v>
      </c>
      <c r="E610" s="81" t="s">
        <v>1481</v>
      </c>
      <c r="F610" s="157">
        <v>1</v>
      </c>
      <c r="G610" s="157">
        <v>1.075268817204301</v>
      </c>
      <c r="H610" s="114"/>
      <c r="I610" s="82">
        <f>IF($J$32="Наличными",F610*H610,IF( $J$32="На р/с",Таблица132[[#This Row],[Цена при оплате на р/с, Евро]]*Таблица132[[#This Row],[ЗАКАЗ, шт (кратно 96)]],0))</f>
        <v>0</v>
      </c>
      <c r="J610" s="115"/>
      <c r="K610" s="35"/>
      <c r="L610" s="35"/>
    </row>
    <row r="611" spans="2:12" ht="15.6" x14ac:dyDescent="0.3">
      <c r="B611" s="77"/>
      <c r="C611" s="78"/>
      <c r="D611" s="81" t="s">
        <v>1725</v>
      </c>
      <c r="E611" s="81" t="s">
        <v>1726</v>
      </c>
      <c r="F611" s="157">
        <v>0.99302325581395345</v>
      </c>
      <c r="G611" s="157">
        <v>1.0677669417354338</v>
      </c>
      <c r="H611" s="114"/>
      <c r="I611" s="82">
        <f>IF($J$32="Наличными",F611*H611,IF( $J$32="На р/с",Таблица132[[#This Row],[Цена при оплате на р/с, Евро]]*Таблица132[[#This Row],[ЗАКАЗ, шт (кратно 96)]],0))</f>
        <v>0</v>
      </c>
      <c r="J611" s="115"/>
      <c r="K611" s="35"/>
      <c r="L611" s="35"/>
    </row>
    <row r="612" spans="2:12" ht="15.6" x14ac:dyDescent="0.3">
      <c r="B612" s="77"/>
      <c r="C612" s="78"/>
      <c r="D612" s="81" t="s">
        <v>1391</v>
      </c>
      <c r="E612" s="81" t="s">
        <v>1392</v>
      </c>
      <c r="F612" s="157">
        <v>1</v>
      </c>
      <c r="G612" s="157">
        <v>1.075268817204301</v>
      </c>
      <c r="H612" s="114"/>
      <c r="I612" s="82">
        <f>IF($J$32="Наличными",F612*H612,IF( $J$32="На р/с",Таблица132[[#This Row],[Цена при оплате на р/с, Евро]]*Таблица132[[#This Row],[ЗАКАЗ, шт (кратно 96)]],0))</f>
        <v>0</v>
      </c>
      <c r="J612" s="115"/>
      <c r="K612" s="35"/>
      <c r="L612" s="35"/>
    </row>
    <row r="613" spans="2:12" ht="15.6" x14ac:dyDescent="0.3">
      <c r="B613" s="77"/>
      <c r="C613" s="78"/>
      <c r="D613" s="81" t="s">
        <v>1723</v>
      </c>
      <c r="E613" s="81" t="s">
        <v>1724</v>
      </c>
      <c r="F613" s="157">
        <v>0.99302325581395345</v>
      </c>
      <c r="G613" s="157">
        <v>1.0677669417354338</v>
      </c>
      <c r="H613" s="114"/>
      <c r="I613" s="82">
        <f>IF($J$32="Наличными",F613*H613,IF( $J$32="На р/с",Таблица132[[#This Row],[Цена при оплате на р/с, Евро]]*Таблица132[[#This Row],[ЗАКАЗ, шт (кратно 96)]],0))</f>
        <v>0</v>
      </c>
      <c r="J613" s="115"/>
      <c r="K613" s="35"/>
      <c r="L613" s="35"/>
    </row>
    <row r="614" spans="2:12" ht="15.6" x14ac:dyDescent="0.3">
      <c r="B614" s="77"/>
      <c r="C614" s="78"/>
      <c r="D614" s="81" t="s">
        <v>848</v>
      </c>
      <c r="E614" s="81" t="s">
        <v>1647</v>
      </c>
      <c r="F614" s="157">
        <v>1.1599999999999999</v>
      </c>
      <c r="G614" s="157">
        <v>1.247311827956989</v>
      </c>
      <c r="H614" s="114"/>
      <c r="I614" s="82">
        <f>IF($J$32="Наличными",F614*H614,IF( $J$32="На р/с",Таблица132[[#This Row],[Цена при оплате на р/с, Евро]]*Таблица132[[#This Row],[ЗАКАЗ, шт (кратно 96)]],0))</f>
        <v>0</v>
      </c>
      <c r="J614" s="115"/>
      <c r="K614" s="35"/>
      <c r="L614" s="35"/>
    </row>
    <row r="615" spans="2:12" ht="15.6" x14ac:dyDescent="0.3">
      <c r="B615" s="77"/>
      <c r="C615" s="78"/>
      <c r="D615" s="81" t="s">
        <v>843</v>
      </c>
      <c r="E615" s="81" t="s">
        <v>844</v>
      </c>
      <c r="F615" s="157">
        <v>1.1599999999999999</v>
      </c>
      <c r="G615" s="157">
        <v>1.247311827956989</v>
      </c>
      <c r="H615" s="114"/>
      <c r="I615" s="82">
        <f>IF($J$32="Наличными",F615*H615,IF( $J$32="На р/с",Таблица132[[#This Row],[Цена при оплате на р/с, Евро]]*Таблица132[[#This Row],[ЗАКАЗ, шт (кратно 96)]],0))</f>
        <v>0</v>
      </c>
      <c r="J615" s="115"/>
      <c r="K615" s="35"/>
      <c r="L615" s="35"/>
    </row>
    <row r="616" spans="2:12" ht="15.6" hidden="1" x14ac:dyDescent="0.3">
      <c r="B616" s="77"/>
      <c r="C616" s="78"/>
      <c r="D616" s="104" t="s">
        <v>845</v>
      </c>
      <c r="E616" s="104" t="s">
        <v>1657</v>
      </c>
      <c r="F616" s="104"/>
      <c r="G616" s="112">
        <v>0</v>
      </c>
      <c r="H616" s="113"/>
      <c r="I616" s="82">
        <f>IF($J$32="Наличными",F616*H616,IF( $J$32="На р/с",Таблица132[[#This Row],[Цена при оплате на р/с, Евро]]*Таблица132[[#This Row],[ЗАКАЗ, шт (кратно 96)]],0))</f>
        <v>0</v>
      </c>
      <c r="J616" s="106" t="s">
        <v>1744</v>
      </c>
      <c r="K616" s="35"/>
      <c r="L616" s="35"/>
    </row>
    <row r="617" spans="2:12" ht="15.6" x14ac:dyDescent="0.3">
      <c r="B617" s="77"/>
      <c r="C617" s="78"/>
      <c r="D617" s="81" t="s">
        <v>846</v>
      </c>
      <c r="E617" s="81" t="s">
        <v>847</v>
      </c>
      <c r="F617" s="157">
        <v>1.1599999999999999</v>
      </c>
      <c r="G617" s="157">
        <v>1.247311827956989</v>
      </c>
      <c r="H617" s="114"/>
      <c r="I617" s="82">
        <f>IF($J$32="Наличными",F617*H617,IF( $J$32="На р/с",Таблица132[[#This Row],[Цена при оплате на р/с, Евро]]*Таблица132[[#This Row],[ЗАКАЗ, шт (кратно 96)]],0))</f>
        <v>0</v>
      </c>
      <c r="J617" s="115"/>
      <c r="K617" s="35"/>
      <c r="L617" s="35"/>
    </row>
    <row r="618" spans="2:12" ht="15.6" x14ac:dyDescent="0.3">
      <c r="B618" s="77"/>
      <c r="C618" s="78"/>
      <c r="D618" s="81" t="s">
        <v>995</v>
      </c>
      <c r="E618" s="81" t="s">
        <v>996</v>
      </c>
      <c r="F618" s="157">
        <v>1.5</v>
      </c>
      <c r="G618" s="157">
        <v>1.6129032258064515</v>
      </c>
      <c r="H618" s="114"/>
      <c r="I618" s="82">
        <f>IF($J$32="Наличными",F618*H618,IF( $J$32="На р/с",Таблица132[[#This Row],[Цена при оплате на р/с, Евро]]*Таблица132[[#This Row],[ЗАКАЗ, шт (кратно 96)]],0))</f>
        <v>0</v>
      </c>
      <c r="J618" s="115" t="s">
        <v>1672</v>
      </c>
      <c r="K618" s="35"/>
      <c r="L618" s="35"/>
    </row>
    <row r="619" spans="2:12" ht="15.6" x14ac:dyDescent="0.3">
      <c r="B619" s="77"/>
      <c r="C619" s="78"/>
      <c r="D619" s="81" t="s">
        <v>1595</v>
      </c>
      <c r="E619" s="81" t="s">
        <v>1648</v>
      </c>
      <c r="F619" s="157">
        <v>1.5</v>
      </c>
      <c r="G619" s="157">
        <v>1.6129032258064515</v>
      </c>
      <c r="H619" s="114"/>
      <c r="I619" s="82">
        <f>IF($J$32="Наличными",F619*H619,IF( $J$32="На р/с",Таблица132[[#This Row],[Цена при оплате на р/с, Евро]]*Таблица132[[#This Row],[ЗАКАЗ, шт (кратно 96)]],0))</f>
        <v>0</v>
      </c>
      <c r="J619" s="115" t="s">
        <v>1672</v>
      </c>
      <c r="K619" s="35"/>
      <c r="L619" s="35"/>
    </row>
    <row r="620" spans="2:12" ht="15.6" x14ac:dyDescent="0.3">
      <c r="B620" s="77"/>
      <c r="C620" s="78"/>
      <c r="D620" s="81" t="s">
        <v>832</v>
      </c>
      <c r="E620" s="81" t="s">
        <v>833</v>
      </c>
      <c r="F620" s="157">
        <v>1.5</v>
      </c>
      <c r="G620" s="157">
        <v>1.6129032258064515</v>
      </c>
      <c r="H620" s="114"/>
      <c r="I620" s="82">
        <f>IF($J$32="Наличными",F620*H620,IF( $J$32="На р/с",Таблица132[[#This Row],[Цена при оплате на р/с, Евро]]*Таблица132[[#This Row],[ЗАКАЗ, шт (кратно 96)]],0))</f>
        <v>0</v>
      </c>
      <c r="J620" s="115" t="s">
        <v>1672</v>
      </c>
      <c r="K620" s="35"/>
      <c r="L620" s="35"/>
    </row>
    <row r="621" spans="2:12" ht="15.6" hidden="1" x14ac:dyDescent="0.3">
      <c r="B621" s="77"/>
      <c r="C621" s="78"/>
      <c r="D621" s="107" t="s">
        <v>997</v>
      </c>
      <c r="E621" s="107" t="s">
        <v>998</v>
      </c>
      <c r="F621" s="107"/>
      <c r="G621" s="108">
        <v>0</v>
      </c>
      <c r="H621" s="109"/>
      <c r="I621" s="82">
        <f>IF($J$32="Наличными",F621*H621,IF( $J$32="На р/с",Таблица132[[#This Row],[Цена при оплате на р/с, Евро]]*Таблица132[[#This Row],[ЗАКАЗ, шт (кратно 96)]],0))</f>
        <v>0</v>
      </c>
      <c r="J621" s="110" t="s">
        <v>1744</v>
      </c>
      <c r="K621" s="35"/>
      <c r="L621" s="35"/>
    </row>
    <row r="622" spans="2:12" ht="15.6" hidden="1" x14ac:dyDescent="0.3">
      <c r="B622" s="77"/>
      <c r="C622" s="78"/>
      <c r="D622" s="99" t="s">
        <v>414</v>
      </c>
      <c r="E622" s="99" t="s">
        <v>415</v>
      </c>
      <c r="F622" s="99"/>
      <c r="G622" s="102">
        <v>0</v>
      </c>
      <c r="H622" s="103"/>
      <c r="I622" s="82">
        <f>IF($J$32="Наличными",F622*H622,IF( $J$32="На р/с",Таблица132[[#This Row],[Цена при оплате на р/с, Евро]]*Таблица132[[#This Row],[ЗАКАЗ, шт (кратно 96)]],0))</f>
        <v>0</v>
      </c>
      <c r="J622" s="101" t="s">
        <v>1744</v>
      </c>
      <c r="K622" s="35"/>
      <c r="L622" s="35"/>
    </row>
    <row r="623" spans="2:12" ht="15.6" x14ac:dyDescent="0.3">
      <c r="B623" s="77"/>
      <c r="C623" s="78"/>
      <c r="D623" s="81" t="s">
        <v>1727</v>
      </c>
      <c r="E623" s="81" t="s">
        <v>1728</v>
      </c>
      <c r="F623" s="157">
        <v>1.4044186046511629</v>
      </c>
      <c r="G623" s="157">
        <v>1.5101275318829708</v>
      </c>
      <c r="H623" s="114"/>
      <c r="I623" s="82">
        <f>IF($J$32="Наличными",F623*H623,IF( $J$32="На р/с",Таблица132[[#This Row],[Цена при оплате на р/с, Евро]]*Таблица132[[#This Row],[ЗАКАЗ, шт (кратно 96)]],0))</f>
        <v>0</v>
      </c>
      <c r="J623" s="115"/>
      <c r="K623" s="35"/>
      <c r="L623" s="35"/>
    </row>
    <row r="624" spans="2:12" ht="15.6" x14ac:dyDescent="0.3">
      <c r="B624" s="77"/>
      <c r="C624" s="78"/>
      <c r="D624" s="81" t="s">
        <v>416</v>
      </c>
      <c r="E624" s="81" t="s">
        <v>417</v>
      </c>
      <c r="F624" s="157">
        <v>1.42</v>
      </c>
      <c r="G624" s="157">
        <v>1.5268817204301073</v>
      </c>
      <c r="H624" s="114"/>
      <c r="I624" s="82">
        <f>IF($J$32="Наличными",F624*H624,IF( $J$32="На р/с",Таблица132[[#This Row],[Цена при оплате на р/с, Евро]]*Таблица132[[#This Row],[ЗАКАЗ, шт (кратно 96)]],0))</f>
        <v>0</v>
      </c>
      <c r="J624" s="115"/>
      <c r="K624" s="35"/>
      <c r="L624" s="35"/>
    </row>
    <row r="625" spans="2:12" ht="15.6" x14ac:dyDescent="0.3">
      <c r="B625" s="77"/>
      <c r="C625" s="78"/>
      <c r="D625" s="81" t="s">
        <v>418</v>
      </c>
      <c r="E625" s="81" t="s">
        <v>419</v>
      </c>
      <c r="F625" s="157">
        <v>1.42</v>
      </c>
      <c r="G625" s="157">
        <v>1.5268817204301073</v>
      </c>
      <c r="H625" s="114"/>
      <c r="I625" s="82">
        <f>IF($J$32="Наличными",F625*H625,IF( $J$32="На р/с",Таблица132[[#This Row],[Цена при оплате на р/с, Евро]]*Таблица132[[#This Row],[ЗАКАЗ, шт (кратно 96)]],0))</f>
        <v>0</v>
      </c>
      <c r="J625" s="115"/>
      <c r="K625" s="35"/>
      <c r="L625" s="35"/>
    </row>
    <row r="626" spans="2:12" ht="15.6" hidden="1" x14ac:dyDescent="0.3">
      <c r="B626" s="77"/>
      <c r="C626" s="78"/>
      <c r="D626" s="104" t="s">
        <v>420</v>
      </c>
      <c r="E626" s="104" t="s">
        <v>421</v>
      </c>
      <c r="F626" s="104"/>
      <c r="G626" s="105">
        <v>0</v>
      </c>
      <c r="H626" s="104"/>
      <c r="I626" s="82">
        <f>IF($J$32="Наличными",F626*H626,IF( $J$32="На р/с",Таблица132[[#This Row],[Цена при оплате на р/с, Евро]]*Таблица132[[#This Row],[ЗАКАЗ, шт (кратно 96)]],0))</f>
        <v>0</v>
      </c>
      <c r="J626" s="106" t="s">
        <v>1744</v>
      </c>
      <c r="K626" s="35"/>
      <c r="L626" s="35"/>
    </row>
    <row r="627" spans="2:12" ht="15.6" x14ac:dyDescent="0.3">
      <c r="B627" s="77"/>
      <c r="C627" s="78"/>
      <c r="D627" s="81" t="s">
        <v>999</v>
      </c>
      <c r="E627" s="81" t="s">
        <v>1000</v>
      </c>
      <c r="F627" s="157">
        <v>1.1599999999999999</v>
      </c>
      <c r="G627" s="157">
        <v>1.247311827956989</v>
      </c>
      <c r="H627" s="114"/>
      <c r="I627" s="82">
        <f>IF($J$32="Наличными",F627*H627,IF( $J$32="На р/с",Таблица132[[#This Row],[Цена при оплате на р/с, Евро]]*Таблица132[[#This Row],[ЗАКАЗ, шт (кратно 96)]],0))</f>
        <v>0</v>
      </c>
      <c r="J627" s="115"/>
      <c r="K627" s="35"/>
      <c r="L627" s="35"/>
    </row>
    <row r="628" spans="2:12" ht="15.6" hidden="1" x14ac:dyDescent="0.3">
      <c r="B628" s="77"/>
      <c r="C628" s="78"/>
      <c r="D628" s="104" t="s">
        <v>1001</v>
      </c>
      <c r="E628" s="104" t="s">
        <v>1002</v>
      </c>
      <c r="F628" s="104"/>
      <c r="G628" s="112">
        <v>0</v>
      </c>
      <c r="H628" s="113"/>
      <c r="I628" s="82">
        <f>IF($J$32="Наличными",F628*H628,IF( $J$32="На р/с",Таблица132[[#This Row],[Цена при оплате на р/с, Евро]]*Таблица132[[#This Row],[ЗАКАЗ, шт (кратно 96)]],0))</f>
        <v>0</v>
      </c>
      <c r="J628" s="106" t="s">
        <v>1744</v>
      </c>
      <c r="K628" s="35"/>
      <c r="L628" s="35"/>
    </row>
    <row r="629" spans="2:12" ht="15.6" x14ac:dyDescent="0.3">
      <c r="B629" s="77"/>
      <c r="C629" s="78"/>
      <c r="D629" s="81" t="s">
        <v>841</v>
      </c>
      <c r="E629" s="81" t="s">
        <v>842</v>
      </c>
      <c r="F629" s="157">
        <v>1.1599999999999999</v>
      </c>
      <c r="G629" s="157">
        <v>1.247311827956989</v>
      </c>
      <c r="H629" s="114"/>
      <c r="I629" s="82">
        <f>IF($J$32="Наличными",F629*H629,IF( $J$32="На р/с",Таблица132[[#This Row],[Цена при оплате на р/с, Евро]]*Таблица132[[#This Row],[ЗАКАЗ, шт (кратно 96)]],0))</f>
        <v>0</v>
      </c>
      <c r="J629" s="115"/>
      <c r="K629" s="35"/>
      <c r="L629" s="35"/>
    </row>
    <row r="630" spans="2:12" ht="15.6" hidden="1" x14ac:dyDescent="0.3">
      <c r="B630" s="77"/>
      <c r="C630" s="78"/>
      <c r="D630" s="107" t="s">
        <v>1596</v>
      </c>
      <c r="E630" s="107" t="s">
        <v>1597</v>
      </c>
      <c r="F630" s="107"/>
      <c r="G630" s="111">
        <v>0</v>
      </c>
      <c r="H630" s="107"/>
      <c r="I630" s="82">
        <f>IF($J$32="Наличными",F630*H630,IF( $J$32="На р/с",Таблица132[[#This Row],[Цена при оплате на р/с, Евро]]*Таблица132[[#This Row],[ЗАКАЗ, шт (кратно 96)]],0))</f>
        <v>0</v>
      </c>
      <c r="J630" s="110" t="s">
        <v>1744</v>
      </c>
      <c r="K630" s="35"/>
      <c r="L630" s="35"/>
    </row>
    <row r="631" spans="2:12" ht="15.6" hidden="1" x14ac:dyDescent="0.3">
      <c r="B631" s="77"/>
      <c r="C631" s="78"/>
      <c r="D631" s="99" t="s">
        <v>422</v>
      </c>
      <c r="E631" s="99" t="s">
        <v>423</v>
      </c>
      <c r="F631" s="99"/>
      <c r="G631" s="102">
        <v>0</v>
      </c>
      <c r="H631" s="103"/>
      <c r="I631" s="82">
        <f>IF($J$32="Наличными",F631*H631,IF( $J$32="На р/с",Таблица132[[#This Row],[Цена при оплате на р/с, Евро]]*Таблица132[[#This Row],[ЗАКАЗ, шт (кратно 96)]],0))</f>
        <v>0</v>
      </c>
      <c r="J631" s="101" t="s">
        <v>1744</v>
      </c>
      <c r="K631" s="35"/>
      <c r="L631" s="35"/>
    </row>
    <row r="632" spans="2:12" ht="15.6" x14ac:dyDescent="0.3">
      <c r="B632" s="77"/>
      <c r="C632" s="78"/>
      <c r="D632" s="81" t="s">
        <v>835</v>
      </c>
      <c r="E632" s="81" t="s">
        <v>836</v>
      </c>
      <c r="F632" s="157">
        <v>1.42</v>
      </c>
      <c r="G632" s="157">
        <v>1.5268817204301073</v>
      </c>
      <c r="H632" s="114"/>
      <c r="I632" s="82">
        <f>IF($J$32="Наличными",F632*H632,IF( $J$32="На р/с",Таблица132[[#This Row],[Цена при оплате на р/с, Евро]]*Таблица132[[#This Row],[ЗАКАЗ, шт (кратно 96)]],0))</f>
        <v>0</v>
      </c>
      <c r="J632" s="115" t="s">
        <v>1671</v>
      </c>
      <c r="K632" s="35"/>
      <c r="L632" s="35"/>
    </row>
    <row r="633" spans="2:12" ht="15.6" x14ac:dyDescent="0.3">
      <c r="B633" s="77"/>
      <c r="C633" s="78"/>
      <c r="D633" s="81" t="s">
        <v>424</v>
      </c>
      <c r="E633" s="81" t="s">
        <v>425</v>
      </c>
      <c r="F633" s="157">
        <v>1.42</v>
      </c>
      <c r="G633" s="157">
        <v>1.5268817204301073</v>
      </c>
      <c r="H633" s="114"/>
      <c r="I633" s="82">
        <f>IF($J$32="Наличными",F633*H633,IF( $J$32="На р/с",Таблица132[[#This Row],[Цена при оплате на р/с, Евро]]*Таблица132[[#This Row],[ЗАКАЗ, шт (кратно 96)]],0))</f>
        <v>0</v>
      </c>
      <c r="J633" s="115" t="s">
        <v>1672</v>
      </c>
      <c r="K633" s="35"/>
      <c r="L633" s="35"/>
    </row>
    <row r="634" spans="2:12" ht="15.6" x14ac:dyDescent="0.3">
      <c r="B634" s="77"/>
      <c r="C634" s="78"/>
      <c r="D634" s="81" t="s">
        <v>1729</v>
      </c>
      <c r="E634" s="81" t="s">
        <v>1730</v>
      </c>
      <c r="F634" s="157">
        <v>1.347674418604651</v>
      </c>
      <c r="G634" s="157">
        <v>1.4491122780695171</v>
      </c>
      <c r="H634" s="114"/>
      <c r="I634" s="82">
        <f>IF($J$32="Наличными",F634*H634,IF( $J$32="На р/с",Таблица132[[#This Row],[Цена при оплате на р/с, Евро]]*Таблица132[[#This Row],[ЗАКАЗ, шт (кратно 96)]],0))</f>
        <v>0</v>
      </c>
      <c r="J634" s="115"/>
      <c r="K634" s="35"/>
      <c r="L634" s="35"/>
    </row>
    <row r="635" spans="2:12" ht="15.6" x14ac:dyDescent="0.3">
      <c r="B635" s="77"/>
      <c r="C635" s="78"/>
      <c r="D635" s="81" t="s">
        <v>834</v>
      </c>
      <c r="E635" s="81" t="s">
        <v>1731</v>
      </c>
      <c r="F635" s="157">
        <v>1.4895348837209301</v>
      </c>
      <c r="G635" s="157">
        <v>1.6016504126031506</v>
      </c>
      <c r="H635" s="114"/>
      <c r="I635" s="82">
        <f>IF($J$32="Наличными",F635*H635,IF( $J$32="На р/с",Таблица132[[#This Row],[Цена при оплате на р/с, Евро]]*Таблица132[[#This Row],[ЗАКАЗ, шт (кратно 96)]],0))</f>
        <v>0</v>
      </c>
      <c r="J635" s="115"/>
      <c r="K635" s="35"/>
      <c r="L635" s="35"/>
    </row>
    <row r="636" spans="2:12" ht="15.6" x14ac:dyDescent="0.3">
      <c r="B636" s="77"/>
      <c r="C636" s="78"/>
      <c r="D636" s="81" t="s">
        <v>1732</v>
      </c>
      <c r="E636" s="81" t="s">
        <v>1733</v>
      </c>
      <c r="F636" s="157">
        <v>1.4044186046511629</v>
      </c>
      <c r="G636" s="157">
        <v>1.5101275318829708</v>
      </c>
      <c r="H636" s="114"/>
      <c r="I636" s="82">
        <f>IF($J$32="Наличными",F636*H636,IF( $J$32="На р/с",Таблица132[[#This Row],[Цена при оплате на р/с, Евро]]*Таблица132[[#This Row],[ЗАКАЗ, шт (кратно 96)]],0))</f>
        <v>0</v>
      </c>
      <c r="J636" s="115"/>
      <c r="K636" s="35"/>
      <c r="L636" s="35"/>
    </row>
    <row r="637" spans="2:12" ht="15.6" x14ac:dyDescent="0.3">
      <c r="B637" s="77"/>
      <c r="C637" s="78"/>
      <c r="D637" s="81" t="s">
        <v>1399</v>
      </c>
      <c r="E637" s="81" t="s">
        <v>1400</v>
      </c>
      <c r="F637" s="157">
        <v>1.42</v>
      </c>
      <c r="G637" s="157">
        <v>1.5268817204301073</v>
      </c>
      <c r="H637" s="114"/>
      <c r="I637" s="82">
        <f>IF($J$32="Наличными",F637*H637,IF( $J$32="На р/с",Таблица132[[#This Row],[Цена при оплате на р/с, Евро]]*Таблица132[[#This Row],[ЗАКАЗ, шт (кратно 96)]],0))</f>
        <v>0</v>
      </c>
      <c r="J637" s="115" t="s">
        <v>1672</v>
      </c>
      <c r="K637" s="35"/>
      <c r="L637" s="35"/>
    </row>
    <row r="638" spans="2:12" ht="15.6" hidden="1" x14ac:dyDescent="0.3">
      <c r="B638" s="77"/>
      <c r="C638" s="78"/>
      <c r="D638" s="107" t="s">
        <v>1407</v>
      </c>
      <c r="E638" s="107" t="s">
        <v>1658</v>
      </c>
      <c r="F638" s="107"/>
      <c r="G638" s="111">
        <v>0</v>
      </c>
      <c r="H638" s="107"/>
      <c r="I638" s="82">
        <f>IF($J$32="Наличными",F638*H638,IF( $J$32="На р/с",Таблица132[[#This Row],[Цена при оплате на р/с, Евро]]*Таблица132[[#This Row],[ЗАКАЗ, шт (кратно 96)]],0))</f>
        <v>0</v>
      </c>
      <c r="J638" s="110" t="s">
        <v>1744</v>
      </c>
      <c r="K638" s="35"/>
      <c r="L638" s="35"/>
    </row>
    <row r="639" spans="2:12" ht="15.6" hidden="1" x14ac:dyDescent="0.3">
      <c r="B639" s="77"/>
      <c r="C639" s="78"/>
      <c r="D639" s="65" t="s">
        <v>837</v>
      </c>
      <c r="E639" s="65" t="s">
        <v>838</v>
      </c>
      <c r="F639" s="65"/>
      <c r="G639" s="68">
        <v>0</v>
      </c>
      <c r="H639" s="65"/>
      <c r="I639" s="82">
        <f>IF($J$32="Наличными",F639*H639,IF( $J$32="На р/с",Таблица132[[#This Row],[Цена при оплате на р/с, Евро]]*Таблица132[[#This Row],[ЗАКАЗ, шт (кратно 96)]],0))</f>
        <v>0</v>
      </c>
      <c r="J639" s="70" t="s">
        <v>1744</v>
      </c>
      <c r="K639" s="35"/>
      <c r="L639" s="35"/>
    </row>
    <row r="640" spans="2:12" ht="15.6" hidden="1" x14ac:dyDescent="0.3">
      <c r="B640" s="77"/>
      <c r="C640" s="78"/>
      <c r="D640" s="65" t="s">
        <v>1408</v>
      </c>
      <c r="E640" s="65" t="s">
        <v>1409</v>
      </c>
      <c r="F640" s="65"/>
      <c r="G640" s="68">
        <v>0</v>
      </c>
      <c r="H640" s="65"/>
      <c r="I640" s="82">
        <f>IF($J$32="Наличными",F640*H640,IF( $J$32="На р/с",Таблица132[[#This Row],[Цена при оплате на р/с, Евро]]*Таблица132[[#This Row],[ЗАКАЗ, шт (кратно 96)]],0))</f>
        <v>0</v>
      </c>
      <c r="J640" s="70" t="s">
        <v>1744</v>
      </c>
      <c r="K640" s="35"/>
      <c r="L640" s="35"/>
    </row>
    <row r="641" spans="2:12" ht="15.6" hidden="1" x14ac:dyDescent="0.3">
      <c r="B641" s="77"/>
      <c r="C641" s="78"/>
      <c r="D641" s="99" t="s">
        <v>1410</v>
      </c>
      <c r="E641" s="99" t="s">
        <v>1411</v>
      </c>
      <c r="F641" s="99"/>
      <c r="G641" s="102">
        <v>0</v>
      </c>
      <c r="H641" s="103"/>
      <c r="I641" s="82">
        <f>IF($J$32="Наличными",F641*H641,IF( $J$32="На р/с",Таблица132[[#This Row],[Цена при оплате на р/с, Евро]]*Таблица132[[#This Row],[ЗАКАЗ, шт (кратно 96)]],0))</f>
        <v>0</v>
      </c>
      <c r="J641" s="101" t="s">
        <v>1744</v>
      </c>
      <c r="K641" s="35"/>
      <c r="L641" s="35"/>
    </row>
    <row r="642" spans="2:12" ht="15.6" x14ac:dyDescent="0.3">
      <c r="B642" s="77"/>
      <c r="C642" s="78"/>
      <c r="D642" s="81" t="s">
        <v>972</v>
      </c>
      <c r="E642" s="81" t="s">
        <v>973</v>
      </c>
      <c r="F642" s="157">
        <v>1.17</v>
      </c>
      <c r="G642" s="157">
        <v>1.258064516129032</v>
      </c>
      <c r="H642" s="114"/>
      <c r="I642" s="82">
        <f>IF($J$32="Наличными",F642*H642,IF( $J$32="На р/с",Таблица132[[#This Row],[Цена при оплате на р/с, Евро]]*Таблица132[[#This Row],[ЗАКАЗ, шт (кратно 96)]],0))</f>
        <v>0</v>
      </c>
      <c r="J642" s="115"/>
      <c r="K642" s="35"/>
      <c r="L642" s="35"/>
    </row>
    <row r="643" spans="2:12" ht="15.6" x14ac:dyDescent="0.3">
      <c r="B643" s="77"/>
      <c r="C643" s="78"/>
      <c r="D643" s="81" t="s">
        <v>426</v>
      </c>
      <c r="E643" s="81" t="s">
        <v>427</v>
      </c>
      <c r="F643" s="157">
        <v>1.17</v>
      </c>
      <c r="G643" s="157">
        <v>1.258064516129032</v>
      </c>
      <c r="H643" s="114"/>
      <c r="I643" s="82">
        <f>IF($J$32="Наличными",F643*H643,IF( $J$32="На р/с",Таблица132[[#This Row],[Цена при оплате на р/с, Евро]]*Таблица132[[#This Row],[ЗАКАЗ, шт (кратно 96)]],0))</f>
        <v>0</v>
      </c>
      <c r="J643" s="115"/>
      <c r="K643" s="35"/>
      <c r="L643" s="35"/>
    </row>
    <row r="644" spans="2:12" ht="15.6" x14ac:dyDescent="0.3">
      <c r="B644" s="77"/>
      <c r="C644" s="78"/>
      <c r="D644" s="81" t="s">
        <v>974</v>
      </c>
      <c r="E644" s="81" t="s">
        <v>975</v>
      </c>
      <c r="F644" s="157">
        <v>1.17</v>
      </c>
      <c r="G644" s="157">
        <v>1.258064516129032</v>
      </c>
      <c r="H644" s="114"/>
      <c r="I644" s="82">
        <f>IF($J$32="Наличными",F644*H644,IF( $J$32="На р/с",Таблица132[[#This Row],[Цена при оплате на р/с, Евро]]*Таблица132[[#This Row],[ЗАКАЗ, шт (кратно 96)]],0))</f>
        <v>0</v>
      </c>
      <c r="J644" s="115"/>
      <c r="K644" s="35"/>
      <c r="L644" s="35"/>
    </row>
    <row r="645" spans="2:12" ht="15.6" x14ac:dyDescent="0.3">
      <c r="B645" s="77"/>
      <c r="C645" s="78"/>
      <c r="D645" s="81" t="s">
        <v>639</v>
      </c>
      <c r="E645" s="81" t="s">
        <v>640</v>
      </c>
      <c r="F645" s="157">
        <v>1.02</v>
      </c>
      <c r="G645" s="157">
        <v>1.096774193548387</v>
      </c>
      <c r="H645" s="114"/>
      <c r="I645" s="82">
        <f>IF($J$32="Наличными",F645*H645,IF( $J$32="На р/с",Таблица132[[#This Row],[Цена при оплате на р/с, Евро]]*Таблица132[[#This Row],[ЗАКАЗ, шт (кратно 96)]],0))</f>
        <v>0</v>
      </c>
      <c r="J645" s="115"/>
      <c r="K645" s="35"/>
      <c r="L645" s="35"/>
    </row>
    <row r="646" spans="2:12" ht="15.6" x14ac:dyDescent="0.3">
      <c r="B646" s="77"/>
      <c r="C646" s="78"/>
      <c r="D646" s="81" t="s">
        <v>903</v>
      </c>
      <c r="E646" s="81" t="s">
        <v>1652</v>
      </c>
      <c r="F646" s="157">
        <v>1.2</v>
      </c>
      <c r="G646" s="157">
        <v>1.2903225806451613</v>
      </c>
      <c r="H646" s="114"/>
      <c r="I646" s="82">
        <f>IF($J$32="Наличными",F646*H646,IF( $J$32="На р/с",Таблица132[[#This Row],[Цена при оплате на р/с, Евро]]*Таблица132[[#This Row],[ЗАКАЗ, шт (кратно 96)]],0))</f>
        <v>0</v>
      </c>
      <c r="J646" s="115" t="s">
        <v>1671</v>
      </c>
      <c r="K646" s="35"/>
      <c r="L646" s="35"/>
    </row>
    <row r="647" spans="2:12" ht="15.6" hidden="1" x14ac:dyDescent="0.3">
      <c r="B647" s="77"/>
      <c r="C647" s="78"/>
      <c r="D647" s="104" t="s">
        <v>1105</v>
      </c>
      <c r="E647" s="104" t="s">
        <v>1049</v>
      </c>
      <c r="F647" s="104"/>
      <c r="G647" s="112">
        <v>0</v>
      </c>
      <c r="H647" s="113"/>
      <c r="I647" s="82">
        <f>IF($J$32="Наличными",F647*H647,IF( $J$32="На р/с",Таблица132[[#This Row],[Цена при оплате на р/с, Евро]]*Таблица132[[#This Row],[ЗАКАЗ, шт (кратно 96)]],0))</f>
        <v>0</v>
      </c>
      <c r="J647" s="106" t="s">
        <v>1744</v>
      </c>
      <c r="K647" s="35"/>
      <c r="L647" s="35"/>
    </row>
    <row r="648" spans="2:12" ht="15.6" x14ac:dyDescent="0.3">
      <c r="B648" s="77"/>
      <c r="C648" s="78"/>
      <c r="D648" s="81" t="s">
        <v>908</v>
      </c>
      <c r="E648" s="81" t="s">
        <v>909</v>
      </c>
      <c r="F648" s="157">
        <v>1.33</v>
      </c>
      <c r="G648" s="157">
        <v>1.4301075268817205</v>
      </c>
      <c r="H648" s="114"/>
      <c r="I648" s="82">
        <f>IF($J$32="Наличными",F648*H648,IF( $J$32="На р/с",Таблица132[[#This Row],[Цена при оплате на р/с, Евро]]*Таблица132[[#This Row],[ЗАКАЗ, шт (кратно 96)]],0))</f>
        <v>0</v>
      </c>
      <c r="J648" s="115" t="s">
        <v>1671</v>
      </c>
      <c r="K648" s="35"/>
      <c r="L648" s="35"/>
    </row>
    <row r="649" spans="2:12" ht="15.6" hidden="1" x14ac:dyDescent="0.3">
      <c r="B649" s="77"/>
      <c r="C649" s="78"/>
      <c r="D649" s="107" t="s">
        <v>1007</v>
      </c>
      <c r="E649" s="107" t="s">
        <v>1008</v>
      </c>
      <c r="F649" s="107"/>
      <c r="G649" s="111">
        <v>0</v>
      </c>
      <c r="H649" s="107"/>
      <c r="I649" s="82">
        <f>IF($J$32="Наличными",F649*H649,IF( $J$32="На р/с",Таблица132[[#This Row],[Цена при оплате на р/с, Евро]]*Таблица132[[#This Row],[ЗАКАЗ, шт (кратно 96)]],0))</f>
        <v>0</v>
      </c>
      <c r="J649" s="110" t="s">
        <v>1744</v>
      </c>
      <c r="K649" s="35"/>
      <c r="L649" s="35"/>
    </row>
    <row r="650" spans="2:12" ht="15.6" hidden="1" x14ac:dyDescent="0.3">
      <c r="B650" s="77"/>
      <c r="C650" s="78"/>
      <c r="D650" s="99" t="s">
        <v>1104</v>
      </c>
      <c r="E650" s="99" t="s">
        <v>1048</v>
      </c>
      <c r="F650" s="99"/>
      <c r="G650" s="102">
        <v>0</v>
      </c>
      <c r="H650" s="103"/>
      <c r="I650" s="82">
        <f>IF($J$32="Наличными",F650*H650,IF( $J$32="На р/с",Таблица132[[#This Row],[Цена при оплате на р/с, Евро]]*Таблица132[[#This Row],[ЗАКАЗ, шт (кратно 96)]],0))</f>
        <v>0</v>
      </c>
      <c r="J650" s="101" t="s">
        <v>1744</v>
      </c>
      <c r="K650" s="35"/>
      <c r="L650" s="35"/>
    </row>
    <row r="651" spans="2:12" ht="15.6" x14ac:dyDescent="0.3">
      <c r="B651" s="77"/>
      <c r="C651" s="78"/>
      <c r="D651" s="81" t="s">
        <v>428</v>
      </c>
      <c r="E651" s="81" t="s">
        <v>429</v>
      </c>
      <c r="F651" s="157">
        <v>1.2</v>
      </c>
      <c r="G651" s="157">
        <v>1.2903225806451613</v>
      </c>
      <c r="H651" s="114"/>
      <c r="I651" s="82">
        <f>IF($J$32="Наличными",F651*H651,IF( $J$32="На р/с",Таблица132[[#This Row],[Цена при оплате на р/с, Евро]]*Таблица132[[#This Row],[ЗАКАЗ, шт (кратно 96)]],0))</f>
        <v>0</v>
      </c>
      <c r="J651" s="115"/>
      <c r="K651" s="35"/>
      <c r="L651" s="35"/>
    </row>
    <row r="652" spans="2:12" ht="15.6" x14ac:dyDescent="0.3">
      <c r="B652" s="77"/>
      <c r="C652" s="78"/>
      <c r="D652" s="81" t="s">
        <v>906</v>
      </c>
      <c r="E652" s="81" t="s">
        <v>907</v>
      </c>
      <c r="F652" s="157">
        <v>1.2</v>
      </c>
      <c r="G652" s="157">
        <v>1.2903225806451613</v>
      </c>
      <c r="H652" s="114"/>
      <c r="I652" s="82">
        <f>IF($J$32="Наличными",F652*H652,IF( $J$32="На р/с",Таблица132[[#This Row],[Цена при оплате на р/с, Евро]]*Таблица132[[#This Row],[ЗАКАЗ, шт (кратно 96)]],0))</f>
        <v>0</v>
      </c>
      <c r="J652" s="115" t="s">
        <v>1673</v>
      </c>
      <c r="K652" s="35"/>
      <c r="L652" s="35"/>
    </row>
    <row r="653" spans="2:12" ht="15.6" x14ac:dyDescent="0.3">
      <c r="B653" s="77"/>
      <c r="C653" s="78"/>
      <c r="D653" s="81" t="s">
        <v>901</v>
      </c>
      <c r="E653" s="81" t="s">
        <v>902</v>
      </c>
      <c r="F653" s="157">
        <v>1.2</v>
      </c>
      <c r="G653" s="157">
        <v>1.2903225806451613</v>
      </c>
      <c r="H653" s="114"/>
      <c r="I653" s="82">
        <f>IF($J$32="Наличными",F653*H653,IF( $J$32="На р/с",Таблица132[[#This Row],[Цена при оплате на р/с, Евро]]*Таблица132[[#This Row],[ЗАКАЗ, шт (кратно 96)]],0))</f>
        <v>0</v>
      </c>
      <c r="J653" s="115"/>
      <c r="K653" s="35"/>
      <c r="L653" s="35"/>
    </row>
    <row r="654" spans="2:12" ht="15.6" x14ac:dyDescent="0.3">
      <c r="B654" s="77"/>
      <c r="C654" s="78"/>
      <c r="D654" s="81" t="s">
        <v>430</v>
      </c>
      <c r="E654" s="81" t="s">
        <v>431</v>
      </c>
      <c r="F654" s="157">
        <v>1.2</v>
      </c>
      <c r="G654" s="157">
        <v>1.2903225806451613</v>
      </c>
      <c r="H654" s="114"/>
      <c r="I654" s="82">
        <f>IF($J$32="Наличными",F654*H654,IF( $J$32="На р/с",Таблица132[[#This Row],[Цена при оплате на р/с, Евро]]*Таблица132[[#This Row],[ЗАКАЗ, шт (кратно 96)]],0))</f>
        <v>0</v>
      </c>
      <c r="J654" s="115"/>
      <c r="K654" s="35"/>
      <c r="L654" s="35"/>
    </row>
    <row r="655" spans="2:12" ht="15.6" hidden="1" x14ac:dyDescent="0.3">
      <c r="B655" s="77"/>
      <c r="C655" s="78"/>
      <c r="D655" s="104" t="s">
        <v>1414</v>
      </c>
      <c r="E655" s="104" t="s">
        <v>1415</v>
      </c>
      <c r="F655" s="104"/>
      <c r="G655" s="105">
        <v>0</v>
      </c>
      <c r="H655" s="104"/>
      <c r="I655" s="82">
        <f>IF($J$32="Наличными",F655*H655,IF( $J$32="На р/с",Таблица132[[#This Row],[Цена при оплате на р/с, Евро]]*Таблица132[[#This Row],[ЗАКАЗ, шт (кратно 96)]],0))</f>
        <v>0</v>
      </c>
      <c r="J655" s="106" t="s">
        <v>1744</v>
      </c>
      <c r="K655" s="35"/>
      <c r="L655" s="35"/>
    </row>
    <row r="656" spans="2:12" ht="15.6" x14ac:dyDescent="0.3">
      <c r="B656" s="77"/>
      <c r="C656" s="78"/>
      <c r="D656" s="81" t="s">
        <v>432</v>
      </c>
      <c r="E656" s="81" t="s">
        <v>433</v>
      </c>
      <c r="F656" s="157">
        <v>1.2</v>
      </c>
      <c r="G656" s="157">
        <v>1.2903225806451613</v>
      </c>
      <c r="H656" s="114"/>
      <c r="I656" s="82">
        <f>IF($J$32="Наличными",F656*H656,IF( $J$32="На р/с",Таблица132[[#This Row],[Цена при оплате на р/с, Евро]]*Таблица132[[#This Row],[ЗАКАЗ, шт (кратно 96)]],0))</f>
        <v>0</v>
      </c>
      <c r="J656" s="115"/>
      <c r="K656" s="35"/>
      <c r="L656" s="35"/>
    </row>
    <row r="657" spans="2:12" ht="15.6" x14ac:dyDescent="0.3">
      <c r="B657" s="77"/>
      <c r="C657" s="78"/>
      <c r="D657" s="81" t="s">
        <v>434</v>
      </c>
      <c r="E657" s="81" t="s">
        <v>435</v>
      </c>
      <c r="F657" s="157">
        <v>1.17</v>
      </c>
      <c r="G657" s="157">
        <v>1.258064516129032</v>
      </c>
      <c r="H657" s="114"/>
      <c r="I657" s="82">
        <f>IF($J$32="Наличными",F657*H657,IF( $J$32="На р/с",Таблица132[[#This Row],[Цена при оплате на р/с, Евро]]*Таблица132[[#This Row],[ЗАКАЗ, шт (кратно 96)]],0))</f>
        <v>0</v>
      </c>
      <c r="J657" s="115"/>
      <c r="K657" s="35"/>
      <c r="L657" s="35"/>
    </row>
    <row r="658" spans="2:12" ht="15.6" x14ac:dyDescent="0.3">
      <c r="B658" s="77"/>
      <c r="C658" s="78"/>
      <c r="D658" s="81" t="s">
        <v>904</v>
      </c>
      <c r="E658" s="81" t="s">
        <v>905</v>
      </c>
      <c r="F658" s="157">
        <v>1.2</v>
      </c>
      <c r="G658" s="157">
        <v>1.2903225806451613</v>
      </c>
      <c r="H658" s="114"/>
      <c r="I658" s="82">
        <f>IF($J$32="Наличными",F658*H658,IF( $J$32="На р/с",Таблица132[[#This Row],[Цена при оплате на р/с, Евро]]*Таблица132[[#This Row],[ЗАКАЗ, шт (кратно 96)]],0))</f>
        <v>0</v>
      </c>
      <c r="J658" s="115"/>
      <c r="K658" s="35"/>
      <c r="L658" s="35"/>
    </row>
    <row r="659" spans="2:12" ht="15.6" hidden="1" x14ac:dyDescent="0.3">
      <c r="B659" s="77"/>
      <c r="C659" s="78"/>
      <c r="D659" s="104" t="s">
        <v>1416</v>
      </c>
      <c r="E659" s="104" t="s">
        <v>1659</v>
      </c>
      <c r="F659" s="104"/>
      <c r="G659" s="105">
        <v>0</v>
      </c>
      <c r="H659" s="104"/>
      <c r="I659" s="82">
        <f>IF($J$32="Наличными",F659*H659,IF( $J$32="На р/с",Таблица132[[#This Row],[Цена при оплате на р/с, Евро]]*Таблица132[[#This Row],[ЗАКАЗ, шт (кратно 96)]],0))</f>
        <v>0</v>
      </c>
      <c r="J659" s="106" t="s">
        <v>1744</v>
      </c>
      <c r="K659" s="35"/>
      <c r="L659" s="35"/>
    </row>
    <row r="660" spans="2:12" ht="15.6" x14ac:dyDescent="0.3">
      <c r="B660" s="77"/>
      <c r="C660" s="78"/>
      <c r="D660" s="81" t="s">
        <v>436</v>
      </c>
      <c r="E660" s="81" t="s">
        <v>437</v>
      </c>
      <c r="F660" s="157">
        <v>1.85</v>
      </c>
      <c r="G660" s="157">
        <v>1.989247311827957</v>
      </c>
      <c r="H660" s="114"/>
      <c r="I660" s="82">
        <f>IF($J$32="Наличными",F660*H660,IF( $J$32="На р/с",Таблица132[[#This Row],[Цена при оплате на р/с, Евро]]*Таблица132[[#This Row],[ЗАКАЗ, шт (кратно 96)]],0))</f>
        <v>0</v>
      </c>
      <c r="J660" s="115"/>
      <c r="K660" s="35"/>
      <c r="L660" s="35"/>
    </row>
    <row r="661" spans="2:12" ht="15.6" x14ac:dyDescent="0.3">
      <c r="B661" s="77"/>
      <c r="C661" s="78"/>
      <c r="D661" s="81" t="s">
        <v>1555</v>
      </c>
      <c r="E661" s="81" t="s">
        <v>1556</v>
      </c>
      <c r="F661" s="157">
        <v>1.85</v>
      </c>
      <c r="G661" s="157">
        <v>1.989247311827957</v>
      </c>
      <c r="H661" s="114"/>
      <c r="I661" s="82">
        <f>IF($J$32="Наличными",F661*H661,IF( $J$32="На р/с",Таблица132[[#This Row],[Цена при оплате на р/с, Евро]]*Таблица132[[#This Row],[ЗАКАЗ, шт (кратно 96)]],0))</f>
        <v>0</v>
      </c>
      <c r="J661" s="115"/>
      <c r="K661" s="35"/>
      <c r="L661" s="35"/>
    </row>
    <row r="662" spans="2:12" ht="15.6" x14ac:dyDescent="0.3">
      <c r="B662" s="77"/>
      <c r="C662" s="78"/>
      <c r="D662" s="81" t="s">
        <v>1417</v>
      </c>
      <c r="E662" s="81" t="s">
        <v>1418</v>
      </c>
      <c r="F662" s="157">
        <v>1.85</v>
      </c>
      <c r="G662" s="157">
        <v>1.989247311827957</v>
      </c>
      <c r="H662" s="114"/>
      <c r="I662" s="82">
        <f>IF($J$32="Наличными",F662*H662,IF( $J$32="На р/с",Таблица132[[#This Row],[Цена при оплате на р/с, Евро]]*Таблица132[[#This Row],[ЗАКАЗ, шт (кратно 96)]],0))</f>
        <v>0</v>
      </c>
      <c r="J662" s="115"/>
      <c r="K662" s="35"/>
      <c r="L662" s="35"/>
    </row>
    <row r="663" spans="2:12" ht="15.6" hidden="1" x14ac:dyDescent="0.3">
      <c r="B663" s="77"/>
      <c r="C663" s="78"/>
      <c r="D663" s="107" t="s">
        <v>438</v>
      </c>
      <c r="E663" s="107" t="s">
        <v>439</v>
      </c>
      <c r="F663" s="107"/>
      <c r="G663" s="108">
        <v>0</v>
      </c>
      <c r="H663" s="109"/>
      <c r="I663" s="82">
        <f>IF($J$32="Наличными",F663*H663,IF( $J$32="На р/с",Таблица132[[#This Row],[Цена при оплате на р/с, Евро]]*Таблица132[[#This Row],[ЗАКАЗ, шт (кратно 96)]],0))</f>
        <v>0</v>
      </c>
      <c r="J663" s="110" t="s">
        <v>1744</v>
      </c>
      <c r="K663" s="35"/>
      <c r="L663" s="35"/>
    </row>
    <row r="664" spans="2:12" ht="15.6" hidden="1" x14ac:dyDescent="0.3">
      <c r="B664" s="77"/>
      <c r="C664" s="78"/>
      <c r="D664" s="65" t="s">
        <v>1419</v>
      </c>
      <c r="E664" s="65" t="s">
        <v>1420</v>
      </c>
      <c r="F664" s="65"/>
      <c r="G664" s="67">
        <v>0</v>
      </c>
      <c r="H664" s="66"/>
      <c r="I664" s="82">
        <f>IF($J$32="Наличными",F664*H664,IF( $J$32="На р/с",Таблица132[[#This Row],[Цена при оплате на р/с, Евро]]*Таблица132[[#This Row],[ЗАКАЗ, шт (кратно 96)]],0))</f>
        <v>0</v>
      </c>
      <c r="J664" s="70" t="s">
        <v>1744</v>
      </c>
      <c r="K664" s="35"/>
      <c r="L664" s="35"/>
    </row>
    <row r="665" spans="2:12" ht="15.6" hidden="1" x14ac:dyDescent="0.3">
      <c r="B665" s="77"/>
      <c r="C665" s="78"/>
      <c r="D665" s="65" t="s">
        <v>1421</v>
      </c>
      <c r="E665" s="65" t="s">
        <v>1422</v>
      </c>
      <c r="F665" s="65"/>
      <c r="G665" s="68">
        <v>0</v>
      </c>
      <c r="H665" s="65"/>
      <c r="I665" s="82">
        <f>IF($J$32="Наличными",F665*H665,IF( $J$32="На р/с",Таблица132[[#This Row],[Цена при оплате на р/с, Евро]]*Таблица132[[#This Row],[ЗАКАЗ, шт (кратно 96)]],0))</f>
        <v>0</v>
      </c>
      <c r="J665" s="70" t="s">
        <v>1744</v>
      </c>
      <c r="K665" s="35"/>
      <c r="L665" s="35"/>
    </row>
    <row r="666" spans="2:12" ht="15.6" hidden="1" x14ac:dyDescent="0.3">
      <c r="B666" s="77"/>
      <c r="C666" s="78"/>
      <c r="D666" s="65" t="s">
        <v>1557</v>
      </c>
      <c r="E666" s="65" t="s">
        <v>1558</v>
      </c>
      <c r="F666" s="65"/>
      <c r="G666" s="68">
        <v>0</v>
      </c>
      <c r="H666" s="65"/>
      <c r="I666" s="82">
        <f>IF($J$32="Наличными",F666*H666,IF( $J$32="На р/с",Таблица132[[#This Row],[Цена при оплате на р/с, Евро]]*Таблица132[[#This Row],[ЗАКАЗ, шт (кратно 96)]],0))</f>
        <v>0</v>
      </c>
      <c r="J666" s="70" t="s">
        <v>1744</v>
      </c>
      <c r="K666" s="35"/>
      <c r="L666" s="35"/>
    </row>
    <row r="667" spans="2:12" ht="15.6" hidden="1" x14ac:dyDescent="0.3">
      <c r="B667" s="77"/>
      <c r="C667" s="78"/>
      <c r="D667" s="65" t="s">
        <v>440</v>
      </c>
      <c r="E667" s="65" t="s">
        <v>441</v>
      </c>
      <c r="F667" s="65"/>
      <c r="G667" s="68">
        <v>0</v>
      </c>
      <c r="H667" s="65"/>
      <c r="I667" s="82">
        <f>IF($J$32="Наличными",F667*H667,IF( $J$32="На р/с",Таблица132[[#This Row],[Цена при оплате на р/с, Евро]]*Таблица132[[#This Row],[ЗАКАЗ, шт (кратно 96)]],0))</f>
        <v>0</v>
      </c>
      <c r="J667" s="70" t="s">
        <v>1744</v>
      </c>
      <c r="K667" s="35"/>
      <c r="L667" s="35"/>
    </row>
    <row r="668" spans="2:12" ht="15.6" hidden="1" x14ac:dyDescent="0.3">
      <c r="B668" s="77"/>
      <c r="C668" s="78"/>
      <c r="D668" s="65" t="s">
        <v>1423</v>
      </c>
      <c r="E668" s="65" t="s">
        <v>1424</v>
      </c>
      <c r="F668" s="65"/>
      <c r="G668" s="68">
        <v>0</v>
      </c>
      <c r="H668" s="65"/>
      <c r="I668" s="82">
        <f>IF($J$32="Наличными",F668*H668,IF( $J$32="На р/с",Таблица132[[#This Row],[Цена при оплате на р/с, Евро]]*Таблица132[[#This Row],[ЗАКАЗ, шт (кратно 96)]],0))</f>
        <v>0</v>
      </c>
      <c r="J668" s="70" t="s">
        <v>1744</v>
      </c>
      <c r="K668" s="35"/>
      <c r="L668" s="35"/>
    </row>
    <row r="669" spans="2:12" ht="15.6" hidden="1" x14ac:dyDescent="0.3">
      <c r="B669" s="77"/>
      <c r="C669" s="78"/>
      <c r="D669" s="65" t="s">
        <v>1425</v>
      </c>
      <c r="E669" s="65" t="s">
        <v>1426</v>
      </c>
      <c r="F669" s="65"/>
      <c r="G669" s="67">
        <v>0</v>
      </c>
      <c r="H669" s="66"/>
      <c r="I669" s="82">
        <f>IF($J$32="Наличными",F669*H669,IF( $J$32="На р/с",Таблица132[[#This Row],[Цена при оплате на р/с, Евро]]*Таблица132[[#This Row],[ЗАКАЗ, шт (кратно 96)]],0))</f>
        <v>0</v>
      </c>
      <c r="J669" s="70" t="s">
        <v>1744</v>
      </c>
      <c r="K669" s="35"/>
      <c r="L669" s="35"/>
    </row>
    <row r="670" spans="2:12" ht="15.6" hidden="1" x14ac:dyDescent="0.3">
      <c r="B670" s="77"/>
      <c r="C670" s="78"/>
      <c r="D670" s="99" t="s">
        <v>1427</v>
      </c>
      <c r="E670" s="99" t="s">
        <v>1428</v>
      </c>
      <c r="F670" s="99"/>
      <c r="G670" s="100">
        <v>0</v>
      </c>
      <c r="H670" s="99"/>
      <c r="I670" s="82">
        <f>IF($J$32="Наличными",F670*H670,IF( $J$32="На р/с",Таблица132[[#This Row],[Цена при оплате на р/с, Евро]]*Таблица132[[#This Row],[ЗАКАЗ, шт (кратно 96)]],0))</f>
        <v>0</v>
      </c>
      <c r="J670" s="101" t="s">
        <v>1744</v>
      </c>
      <c r="K670" s="35"/>
      <c r="L670" s="35"/>
    </row>
    <row r="671" spans="2:12" ht="15.6" x14ac:dyDescent="0.3">
      <c r="B671" s="77"/>
      <c r="C671" s="78"/>
      <c r="D671" s="81" t="s">
        <v>1429</v>
      </c>
      <c r="E671" s="81" t="s">
        <v>1430</v>
      </c>
      <c r="F671" s="157">
        <v>1.85</v>
      </c>
      <c r="G671" s="157">
        <v>1.989247311827957</v>
      </c>
      <c r="H671" s="114"/>
      <c r="I671" s="82">
        <f>IF($J$32="Наличными",F671*H671,IF( $J$32="На р/с",Таблица132[[#This Row],[Цена при оплате на р/с, Евро]]*Таблица132[[#This Row],[ЗАКАЗ, шт (кратно 96)]],0))</f>
        <v>0</v>
      </c>
      <c r="J671" s="115"/>
      <c r="K671" s="35"/>
      <c r="L671" s="35"/>
    </row>
    <row r="672" spans="2:12" ht="15.6" hidden="1" x14ac:dyDescent="0.3">
      <c r="B672" s="77"/>
      <c r="C672" s="78"/>
      <c r="D672" s="107" t="s">
        <v>1548</v>
      </c>
      <c r="E672" s="107" t="s">
        <v>1549</v>
      </c>
      <c r="F672" s="107"/>
      <c r="G672" s="111">
        <v>0</v>
      </c>
      <c r="H672" s="107"/>
      <c r="I672" s="82">
        <f>IF($J$32="Наличными",F672*H672,IF( $J$32="На р/с",Таблица132[[#This Row],[Цена при оплате на р/с, Евро]]*Таблица132[[#This Row],[ЗАКАЗ, шт (кратно 96)]],0))</f>
        <v>0</v>
      </c>
      <c r="J672" s="110" t="s">
        <v>1744</v>
      </c>
      <c r="K672" s="35"/>
      <c r="L672" s="35"/>
    </row>
    <row r="673" spans="2:12" ht="15.6" hidden="1" x14ac:dyDescent="0.3">
      <c r="B673" s="77"/>
      <c r="C673" s="78"/>
      <c r="D673" s="65" t="s">
        <v>442</v>
      </c>
      <c r="E673" s="65" t="s">
        <v>443</v>
      </c>
      <c r="F673" s="65"/>
      <c r="G673" s="68">
        <v>0</v>
      </c>
      <c r="H673" s="65"/>
      <c r="I673" s="82">
        <f>IF($J$32="Наличными",F673*H673,IF( $J$32="На р/с",Таблица132[[#This Row],[Цена при оплате на р/с, Евро]]*Таблица132[[#This Row],[ЗАКАЗ, шт (кратно 96)]],0))</f>
        <v>0</v>
      </c>
      <c r="J673" s="70" t="s">
        <v>1744</v>
      </c>
      <c r="K673" s="35"/>
      <c r="L673" s="35"/>
    </row>
    <row r="674" spans="2:12" ht="15.6" hidden="1" x14ac:dyDescent="0.3">
      <c r="B674" s="77"/>
      <c r="C674" s="78"/>
      <c r="D674" s="99" t="s">
        <v>1431</v>
      </c>
      <c r="E674" s="99" t="s">
        <v>1432</v>
      </c>
      <c r="F674" s="99"/>
      <c r="G674" s="100">
        <v>0</v>
      </c>
      <c r="H674" s="99"/>
      <c r="I674" s="82">
        <f>IF($J$32="Наличными",F674*H674,IF( $J$32="На р/с",Таблица132[[#This Row],[Цена при оплате на р/с, Евро]]*Таблица132[[#This Row],[ЗАКАЗ, шт (кратно 96)]],0))</f>
        <v>0</v>
      </c>
      <c r="J674" s="101" t="s">
        <v>1744</v>
      </c>
      <c r="K674" s="35"/>
      <c r="L674" s="35"/>
    </row>
    <row r="675" spans="2:12" ht="15.6" x14ac:dyDescent="0.3">
      <c r="B675" s="77"/>
      <c r="C675" s="78"/>
      <c r="D675" s="81" t="s">
        <v>1433</v>
      </c>
      <c r="E675" s="81" t="s">
        <v>1434</v>
      </c>
      <c r="F675" s="157">
        <v>1.85</v>
      </c>
      <c r="G675" s="157">
        <v>1.989247311827957</v>
      </c>
      <c r="H675" s="114"/>
      <c r="I675" s="82">
        <f>IF($J$32="Наличными",F675*H675,IF( $J$32="На р/с",Таблица132[[#This Row],[Цена при оплате на р/с, Евро]]*Таблица132[[#This Row],[ЗАКАЗ, шт (кратно 96)]],0))</f>
        <v>0</v>
      </c>
      <c r="J675" s="115"/>
      <c r="K675" s="35"/>
      <c r="L675" s="35"/>
    </row>
    <row r="676" spans="2:12" ht="15.6" x14ac:dyDescent="0.3">
      <c r="B676" s="77"/>
      <c r="C676" s="78"/>
      <c r="D676" s="81" t="s">
        <v>1435</v>
      </c>
      <c r="E676" s="81" t="s">
        <v>1436</v>
      </c>
      <c r="F676" s="157">
        <v>1.85</v>
      </c>
      <c r="G676" s="157">
        <v>1.989247311827957</v>
      </c>
      <c r="H676" s="114"/>
      <c r="I676" s="82">
        <f>IF($J$32="Наличными",F676*H676,IF( $J$32="На р/с",Таблица132[[#This Row],[Цена при оплате на р/с, Евро]]*Таблица132[[#This Row],[ЗАКАЗ, шт (кратно 96)]],0))</f>
        <v>0</v>
      </c>
      <c r="J676" s="115"/>
      <c r="K676" s="35"/>
      <c r="L676" s="35"/>
    </row>
    <row r="677" spans="2:12" ht="15.6" x14ac:dyDescent="0.3">
      <c r="B677" s="77"/>
      <c r="C677" s="78"/>
      <c r="D677" s="81" t="s">
        <v>1437</v>
      </c>
      <c r="E677" s="81" t="s">
        <v>1438</v>
      </c>
      <c r="F677" s="157">
        <v>1</v>
      </c>
      <c r="G677" s="157">
        <v>1.075268817204301</v>
      </c>
      <c r="H677" s="114"/>
      <c r="I677" s="82">
        <f>IF($J$32="Наличными",F677*H677,IF( $J$32="На р/с",Таблица132[[#This Row],[Цена при оплате на р/с, Евро]]*Таблица132[[#This Row],[ЗАКАЗ, шт (кратно 96)]],0))</f>
        <v>0</v>
      </c>
      <c r="J677" s="115"/>
      <c r="K677" s="35"/>
      <c r="L677" s="35"/>
    </row>
    <row r="678" spans="2:12" ht="15.6" hidden="1" x14ac:dyDescent="0.3">
      <c r="B678" s="77"/>
      <c r="C678" s="78"/>
      <c r="D678" s="104" t="s">
        <v>1412</v>
      </c>
      <c r="E678" s="104" t="s">
        <v>1413</v>
      </c>
      <c r="F678" s="104"/>
      <c r="G678" s="105">
        <v>0</v>
      </c>
      <c r="H678" s="104"/>
      <c r="I678" s="82">
        <f>IF($J$32="Наличными",F678*H678,IF( $J$32="На р/с",Таблица132[[#This Row],[Цена при оплате на р/с, Евро]]*Таблица132[[#This Row],[ЗАКАЗ, шт (кратно 96)]],0))</f>
        <v>0</v>
      </c>
      <c r="J678" s="106" t="s">
        <v>1744</v>
      </c>
      <c r="K678" s="35"/>
      <c r="L678" s="35"/>
    </row>
    <row r="679" spans="2:12" ht="15.6" x14ac:dyDescent="0.3">
      <c r="B679" s="77"/>
      <c r="C679" s="78"/>
      <c r="D679" s="81" t="s">
        <v>444</v>
      </c>
      <c r="E679" s="81" t="s">
        <v>445</v>
      </c>
      <c r="F679" s="157">
        <v>1</v>
      </c>
      <c r="G679" s="157">
        <v>1.075268817204301</v>
      </c>
      <c r="H679" s="114"/>
      <c r="I679" s="82">
        <f>IF($J$32="Наличными",F679*H679,IF( $J$32="На р/с",Таблица132[[#This Row],[Цена при оплате на р/с, Евро]]*Таблица132[[#This Row],[ЗАКАЗ, шт (кратно 96)]],0))</f>
        <v>0</v>
      </c>
      <c r="J679" s="115"/>
      <c r="K679" s="35"/>
      <c r="L679" s="35"/>
    </row>
    <row r="680" spans="2:12" ht="15.6" x14ac:dyDescent="0.3">
      <c r="B680" s="77"/>
      <c r="C680" s="78"/>
      <c r="D680" s="81" t="s">
        <v>649</v>
      </c>
      <c r="E680" s="81" t="s">
        <v>650</v>
      </c>
      <c r="F680" s="157">
        <v>1.5</v>
      </c>
      <c r="G680" s="157">
        <v>1.6129032258064515</v>
      </c>
      <c r="H680" s="114"/>
      <c r="I680" s="82">
        <f>IF($J$32="Наличными",F680*H680,IF( $J$32="На р/с",Таблица132[[#This Row],[Цена при оплате на р/с, Евро]]*Таблица132[[#This Row],[ЗАКАЗ, шт (кратно 96)]],0))</f>
        <v>0</v>
      </c>
      <c r="J680" s="115"/>
      <c r="K680" s="35"/>
      <c r="L680" s="35"/>
    </row>
    <row r="681" spans="2:12" ht="15.6" hidden="1" x14ac:dyDescent="0.3">
      <c r="B681" s="77"/>
      <c r="C681" s="78"/>
      <c r="D681" s="104" t="s">
        <v>446</v>
      </c>
      <c r="E681" s="104" t="s">
        <v>447</v>
      </c>
      <c r="F681" s="104"/>
      <c r="G681" s="105">
        <v>0</v>
      </c>
      <c r="H681" s="104"/>
      <c r="I681" s="82">
        <f>IF($J$32="Наличными",F681*H681,IF( $J$32="На р/с",Таблица132[[#This Row],[Цена при оплате на р/с, Евро]]*Таблица132[[#This Row],[ЗАКАЗ, шт (кратно 96)]],0))</f>
        <v>0</v>
      </c>
      <c r="J681" s="106" t="s">
        <v>1744</v>
      </c>
      <c r="K681" s="35"/>
      <c r="L681" s="35"/>
    </row>
    <row r="682" spans="2:12" ht="15.6" x14ac:dyDescent="0.3">
      <c r="B682" s="77"/>
      <c r="C682" s="78"/>
      <c r="D682" s="81" t="s">
        <v>1439</v>
      </c>
      <c r="E682" s="81" t="s">
        <v>1440</v>
      </c>
      <c r="F682" s="157">
        <v>1.56</v>
      </c>
      <c r="G682" s="157">
        <v>1.6774193548387097</v>
      </c>
      <c r="H682" s="114"/>
      <c r="I682" s="82">
        <f>IF($J$32="Наличными",F682*H682,IF( $J$32="На р/с",Таблица132[[#This Row],[Цена при оплате на р/с, Евро]]*Таблица132[[#This Row],[ЗАКАЗ, шт (кратно 96)]],0))</f>
        <v>0</v>
      </c>
      <c r="J682" s="115"/>
      <c r="K682" s="35"/>
      <c r="L682" s="35"/>
    </row>
    <row r="683" spans="2:12" ht="15.6" x14ac:dyDescent="0.3">
      <c r="B683" s="77"/>
      <c r="C683" s="78"/>
      <c r="D683" s="81" t="s">
        <v>1441</v>
      </c>
      <c r="E683" s="81" t="s">
        <v>1442</v>
      </c>
      <c r="F683" s="157">
        <v>1.02</v>
      </c>
      <c r="G683" s="157">
        <v>1.096774193548387</v>
      </c>
      <c r="H683" s="114"/>
      <c r="I683" s="82">
        <f>IF($J$32="Наличными",F683*H683,IF( $J$32="На р/с",Таблица132[[#This Row],[Цена при оплате на р/с, Евро]]*Таблица132[[#This Row],[ЗАКАЗ, шт (кратно 96)]],0))</f>
        <v>0</v>
      </c>
      <c r="J683" s="115"/>
      <c r="K683" s="35"/>
      <c r="L683" s="35"/>
    </row>
    <row r="684" spans="2:12" ht="15.6" x14ac:dyDescent="0.3">
      <c r="B684" s="77"/>
      <c r="C684" s="78"/>
      <c r="D684" s="81" t="s">
        <v>448</v>
      </c>
      <c r="E684" s="81" t="s">
        <v>449</v>
      </c>
      <c r="F684" s="157">
        <v>1.56</v>
      </c>
      <c r="G684" s="157">
        <v>1.6774193548387097</v>
      </c>
      <c r="H684" s="114"/>
      <c r="I684" s="82">
        <f>IF($J$32="Наличными",F684*H684,IF( $J$32="На р/с",Таблица132[[#This Row],[Цена при оплате на р/с, Евро]]*Таблица132[[#This Row],[ЗАКАЗ, шт (кратно 96)]],0))</f>
        <v>0</v>
      </c>
      <c r="J684" s="115"/>
      <c r="K684" s="35"/>
      <c r="L684" s="35"/>
    </row>
    <row r="685" spans="2:12" ht="15.6" hidden="1" x14ac:dyDescent="0.3">
      <c r="B685" s="77"/>
      <c r="C685" s="78"/>
      <c r="D685" s="107" t="s">
        <v>993</v>
      </c>
      <c r="E685" s="107" t="s">
        <v>994</v>
      </c>
      <c r="F685" s="107"/>
      <c r="G685" s="111">
        <v>0</v>
      </c>
      <c r="H685" s="107"/>
      <c r="I685" s="82">
        <f>IF($J$32="Наличными",F685*H685,IF( $J$32="На р/с",Таблица132[[#This Row],[Цена при оплате на р/с, Евро]]*Таблица132[[#This Row],[ЗАКАЗ, шт (кратно 96)]],0))</f>
        <v>0</v>
      </c>
      <c r="J685" s="110" t="s">
        <v>1744</v>
      </c>
      <c r="K685" s="35"/>
      <c r="L685" s="35"/>
    </row>
    <row r="686" spans="2:12" ht="15.6" hidden="1" x14ac:dyDescent="0.3">
      <c r="B686" s="77"/>
      <c r="C686" s="78"/>
      <c r="D686" s="99" t="s">
        <v>1443</v>
      </c>
      <c r="E686" s="99" t="s">
        <v>1444</v>
      </c>
      <c r="F686" s="99"/>
      <c r="G686" s="100">
        <v>0</v>
      </c>
      <c r="H686" s="99"/>
      <c r="I686" s="82">
        <f>IF($J$32="Наличными",F686*H686,IF( $J$32="На р/с",Таблица132[[#This Row],[Цена при оплате на р/с, Евро]]*Таблица132[[#This Row],[ЗАКАЗ, шт (кратно 96)]],0))</f>
        <v>0</v>
      </c>
      <c r="J686" s="101" t="s">
        <v>1744</v>
      </c>
      <c r="K686" s="35"/>
      <c r="L686" s="35"/>
    </row>
    <row r="687" spans="2:12" ht="15.6" x14ac:dyDescent="0.3">
      <c r="B687" s="77"/>
      <c r="C687" s="78"/>
      <c r="D687" s="81" t="s">
        <v>826</v>
      </c>
      <c r="E687" s="81" t="s">
        <v>827</v>
      </c>
      <c r="F687" s="157">
        <v>1</v>
      </c>
      <c r="G687" s="157">
        <v>1.075268817204301</v>
      </c>
      <c r="H687" s="114"/>
      <c r="I687" s="82">
        <f>IF($J$32="Наличными",F687*H687,IF( $J$32="На р/с",Таблица132[[#This Row],[Цена при оплате на р/с, Евро]]*Таблица132[[#This Row],[ЗАКАЗ, шт (кратно 96)]],0))</f>
        <v>0</v>
      </c>
      <c r="J687" s="115"/>
      <c r="K687" s="35"/>
      <c r="L687" s="35"/>
    </row>
    <row r="688" spans="2:12" ht="15.6" x14ac:dyDescent="0.3">
      <c r="B688" s="77"/>
      <c r="C688" s="78"/>
      <c r="D688" s="81" t="s">
        <v>450</v>
      </c>
      <c r="E688" s="81" t="s">
        <v>451</v>
      </c>
      <c r="F688" s="157">
        <v>1.1599999999999999</v>
      </c>
      <c r="G688" s="157">
        <v>1.247311827956989</v>
      </c>
      <c r="H688" s="114"/>
      <c r="I688" s="82">
        <f>IF($J$32="Наличными",F688*H688,IF( $J$32="На р/с",Таблица132[[#This Row],[Цена при оплате на р/с, Евро]]*Таблица132[[#This Row],[ЗАКАЗ, шт (кратно 96)]],0))</f>
        <v>0</v>
      </c>
      <c r="J688" s="115"/>
      <c r="K688" s="35"/>
      <c r="L688" s="35"/>
    </row>
    <row r="689" spans="2:12" ht="15.6" x14ac:dyDescent="0.3">
      <c r="B689" s="77"/>
      <c r="C689" s="78"/>
      <c r="D689" s="81" t="s">
        <v>828</v>
      </c>
      <c r="E689" s="81" t="s">
        <v>829</v>
      </c>
      <c r="F689" s="157">
        <v>1.0900000000000001</v>
      </c>
      <c r="G689" s="157">
        <v>1.1720430107526882</v>
      </c>
      <c r="H689" s="114"/>
      <c r="I689" s="82">
        <f>IF($J$32="Наличными",F689*H689,IF( $J$32="На р/с",Таблица132[[#This Row],[Цена при оплате на р/с, Евро]]*Таблица132[[#This Row],[ЗАКАЗ, шт (кратно 96)]],0))</f>
        <v>0</v>
      </c>
      <c r="J689" s="115"/>
      <c r="K689" s="35"/>
      <c r="L689" s="35"/>
    </row>
    <row r="690" spans="2:12" ht="15.6" hidden="1" x14ac:dyDescent="0.3">
      <c r="B690" s="77"/>
      <c r="C690" s="78"/>
      <c r="D690" s="104" t="s">
        <v>1445</v>
      </c>
      <c r="E690" s="104" t="s">
        <v>1446</v>
      </c>
      <c r="F690" s="104"/>
      <c r="G690" s="105">
        <v>0</v>
      </c>
      <c r="H690" s="104"/>
      <c r="I690" s="82">
        <f>IF($J$32="Наличными",F690*H690,IF( $J$32="На р/с",Таблица132[[#This Row],[Цена при оплате на р/с, Евро]]*Таблица132[[#This Row],[ЗАКАЗ, шт (кратно 96)]],0))</f>
        <v>0</v>
      </c>
      <c r="J690" s="106" t="s">
        <v>1744</v>
      </c>
      <c r="K690" s="35"/>
      <c r="L690" s="35"/>
    </row>
    <row r="691" spans="2:12" ht="15.6" x14ac:dyDescent="0.3">
      <c r="B691" s="77"/>
      <c r="C691" s="78"/>
      <c r="D691" s="81" t="s">
        <v>897</v>
      </c>
      <c r="E691" s="81" t="s">
        <v>898</v>
      </c>
      <c r="F691" s="157">
        <v>0.84</v>
      </c>
      <c r="G691" s="157">
        <v>0.90322580645161277</v>
      </c>
      <c r="H691" s="114"/>
      <c r="I691" s="82">
        <f>IF($J$32="Наличными",F691*H691,IF( $J$32="На р/с",Таблица132[[#This Row],[Цена при оплате на р/с, Евро]]*Таблица132[[#This Row],[ЗАКАЗ, шт (кратно 96)]],0))</f>
        <v>0</v>
      </c>
      <c r="J691" s="115"/>
      <c r="K691" s="35"/>
      <c r="L691" s="35"/>
    </row>
    <row r="692" spans="2:12" ht="15.6" x14ac:dyDescent="0.3">
      <c r="B692" s="77"/>
      <c r="C692" s="78"/>
      <c r="D692" s="81" t="s">
        <v>893</v>
      </c>
      <c r="E692" s="81" t="s">
        <v>894</v>
      </c>
      <c r="F692" s="157">
        <v>0.94</v>
      </c>
      <c r="G692" s="157">
        <v>1.010752688172043</v>
      </c>
      <c r="H692" s="114"/>
      <c r="I692" s="82">
        <f>IF($J$32="Наличными",F692*H692,IF( $J$32="На р/с",Таблица132[[#This Row],[Цена при оплате на р/с, Евро]]*Таблица132[[#This Row],[ЗАКАЗ, шт (кратно 96)]],0))</f>
        <v>0</v>
      </c>
      <c r="J692" s="115"/>
      <c r="K692" s="35"/>
      <c r="L692" s="35"/>
    </row>
    <row r="693" spans="2:12" ht="15.6" hidden="1" x14ac:dyDescent="0.3">
      <c r="B693" s="77"/>
      <c r="C693" s="78"/>
      <c r="D693" s="104" t="s">
        <v>895</v>
      </c>
      <c r="E693" s="104" t="s">
        <v>896</v>
      </c>
      <c r="F693" s="104"/>
      <c r="G693" s="112">
        <v>0</v>
      </c>
      <c r="H693" s="113"/>
      <c r="I693" s="82">
        <f>IF($J$32="Наличными",F693*H693,IF( $J$32="На р/с",Таблица132[[#This Row],[Цена при оплате на р/с, Евро]]*Таблица132[[#This Row],[ЗАКАЗ, шт (кратно 96)]],0))</f>
        <v>0</v>
      </c>
      <c r="J693" s="106" t="s">
        <v>1744</v>
      </c>
      <c r="K693" s="35"/>
      <c r="L693" s="35"/>
    </row>
    <row r="694" spans="2:12" ht="15.6" x14ac:dyDescent="0.3">
      <c r="B694" s="77"/>
      <c r="C694" s="78"/>
      <c r="D694" s="81" t="s">
        <v>891</v>
      </c>
      <c r="E694" s="81" t="s">
        <v>892</v>
      </c>
      <c r="F694" s="157">
        <v>0.9</v>
      </c>
      <c r="G694" s="157">
        <v>0.96774193548387089</v>
      </c>
      <c r="H694" s="114"/>
      <c r="I694" s="82">
        <f>IF($J$32="Наличными",F694*H694,IF( $J$32="На р/с",Таблица132[[#This Row],[Цена при оплате на р/с, Евро]]*Таблица132[[#This Row],[ЗАКАЗ, шт (кратно 96)]],0))</f>
        <v>0</v>
      </c>
      <c r="J694" s="115"/>
      <c r="K694" s="35"/>
      <c r="L694" s="35"/>
    </row>
    <row r="695" spans="2:12" ht="15.6" x14ac:dyDescent="0.3">
      <c r="B695" s="77"/>
      <c r="C695" s="78"/>
      <c r="D695" s="81" t="s">
        <v>899</v>
      </c>
      <c r="E695" s="81" t="s">
        <v>900</v>
      </c>
      <c r="F695" s="157">
        <v>0.84</v>
      </c>
      <c r="G695" s="157">
        <v>0.90322580645161277</v>
      </c>
      <c r="H695" s="114"/>
      <c r="I695" s="82">
        <f>IF($J$32="Наличными",F695*H695,IF( $J$32="На р/с",Таблица132[[#This Row],[Цена при оплате на р/с, Евро]]*Таблица132[[#This Row],[ЗАКАЗ, шт (кратно 96)]],0))</f>
        <v>0</v>
      </c>
      <c r="J695" s="115"/>
      <c r="K695" s="35"/>
      <c r="L695" s="35"/>
    </row>
    <row r="696" spans="2:12" ht="15.6" x14ac:dyDescent="0.3">
      <c r="B696" s="77"/>
      <c r="C696" s="78"/>
      <c r="D696" s="81" t="s">
        <v>889</v>
      </c>
      <c r="E696" s="81" t="s">
        <v>890</v>
      </c>
      <c r="F696" s="157">
        <v>1.02</v>
      </c>
      <c r="G696" s="157">
        <v>1.096774193548387</v>
      </c>
      <c r="H696" s="114"/>
      <c r="I696" s="82">
        <f>IF($J$32="Наличными",F696*H696,IF( $J$32="На р/с",Таблица132[[#This Row],[Цена при оплате на р/с, Евро]]*Таблица132[[#This Row],[ЗАКАЗ, шт (кратно 96)]],0))</f>
        <v>0</v>
      </c>
      <c r="J696" s="115"/>
      <c r="K696" s="35"/>
      <c r="L696" s="35"/>
    </row>
    <row r="697" spans="2:12" ht="15.6" hidden="1" x14ac:dyDescent="0.3">
      <c r="B697" s="77"/>
      <c r="C697" s="78"/>
      <c r="D697" s="107" t="s">
        <v>1447</v>
      </c>
      <c r="E697" s="107" t="s">
        <v>1448</v>
      </c>
      <c r="F697" s="107"/>
      <c r="G697" s="111">
        <v>0</v>
      </c>
      <c r="H697" s="107"/>
      <c r="I697" s="82">
        <f>IF($J$32="Наличными",F697*H697,IF( $J$32="На р/с",Таблица132[[#This Row],[Цена при оплате на р/с, Евро]]*Таблица132[[#This Row],[ЗАКАЗ, шт (кратно 96)]],0))</f>
        <v>0</v>
      </c>
      <c r="J697" s="110" t="s">
        <v>1744</v>
      </c>
      <c r="K697" s="35"/>
      <c r="L697" s="35"/>
    </row>
    <row r="698" spans="2:12" ht="15.6" hidden="1" x14ac:dyDescent="0.3">
      <c r="B698" s="77"/>
      <c r="C698" s="78"/>
      <c r="D698" s="65" t="s">
        <v>1449</v>
      </c>
      <c r="E698" s="65" t="s">
        <v>1450</v>
      </c>
      <c r="F698" s="65"/>
      <c r="G698" s="68">
        <v>0</v>
      </c>
      <c r="H698" s="65"/>
      <c r="I698" s="82">
        <f>IF($J$32="Наличными",F698*H698,IF( $J$32="На р/с",Таблица132[[#This Row],[Цена при оплате на р/с, Евро]]*Таблица132[[#This Row],[ЗАКАЗ, шт (кратно 96)]],0))</f>
        <v>0</v>
      </c>
      <c r="J698" s="70" t="s">
        <v>1744</v>
      </c>
      <c r="K698" s="35"/>
      <c r="L698" s="35"/>
    </row>
    <row r="699" spans="2:12" ht="15.6" hidden="1" x14ac:dyDescent="0.3">
      <c r="B699" s="77"/>
      <c r="C699" s="78"/>
      <c r="D699" s="65" t="s">
        <v>452</v>
      </c>
      <c r="E699" s="65" t="s">
        <v>453</v>
      </c>
      <c r="F699" s="65"/>
      <c r="G699" s="68">
        <v>0</v>
      </c>
      <c r="H699" s="65"/>
      <c r="I699" s="82">
        <f>IF($J$32="Наличными",F699*H699,IF( $J$32="На р/с",Таблица132[[#This Row],[Цена при оплате на р/с, Евро]]*Таблица132[[#This Row],[ЗАКАЗ, шт (кратно 96)]],0))</f>
        <v>0</v>
      </c>
      <c r="J699" s="70" t="s">
        <v>1744</v>
      </c>
      <c r="K699" s="35"/>
      <c r="L699" s="35"/>
    </row>
    <row r="700" spans="2:12" ht="15.6" hidden="1" x14ac:dyDescent="0.3">
      <c r="B700" s="77"/>
      <c r="C700" s="78"/>
      <c r="D700" s="65" t="s">
        <v>454</v>
      </c>
      <c r="E700" s="65" t="s">
        <v>455</v>
      </c>
      <c r="F700" s="65"/>
      <c r="G700" s="68">
        <v>0</v>
      </c>
      <c r="H700" s="65"/>
      <c r="I700" s="82">
        <f>IF($J$32="Наличными",F700*H700,IF( $J$32="На р/с",Таблица132[[#This Row],[Цена при оплате на р/с, Евро]]*Таблица132[[#This Row],[ЗАКАЗ, шт (кратно 96)]],0))</f>
        <v>0</v>
      </c>
      <c r="J700" s="70" t="s">
        <v>1744</v>
      </c>
      <c r="K700" s="35"/>
      <c r="L700" s="35"/>
    </row>
    <row r="701" spans="2:12" ht="15.6" hidden="1" x14ac:dyDescent="0.3">
      <c r="B701" s="77"/>
      <c r="C701" s="78"/>
      <c r="D701" s="65" t="s">
        <v>1451</v>
      </c>
      <c r="E701" s="65" t="s">
        <v>1452</v>
      </c>
      <c r="F701" s="65"/>
      <c r="G701" s="68">
        <v>0</v>
      </c>
      <c r="H701" s="65"/>
      <c r="I701" s="82">
        <f>IF($J$32="Наличными",F701*H701,IF( $J$32="На р/с",Таблица132[[#This Row],[Цена при оплате на р/с, Евро]]*Таблица132[[#This Row],[ЗАКАЗ, шт (кратно 96)]],0))</f>
        <v>0</v>
      </c>
      <c r="J701" s="70" t="s">
        <v>1744</v>
      </c>
      <c r="K701" s="35"/>
      <c r="L701" s="35"/>
    </row>
    <row r="702" spans="2:12" ht="15.6" hidden="1" x14ac:dyDescent="0.3">
      <c r="B702" s="77"/>
      <c r="C702" s="78"/>
      <c r="D702" s="65" t="s">
        <v>1453</v>
      </c>
      <c r="E702" s="65" t="s">
        <v>1454</v>
      </c>
      <c r="F702" s="65"/>
      <c r="G702" s="68">
        <v>0</v>
      </c>
      <c r="H702" s="65"/>
      <c r="I702" s="82">
        <f>IF($J$32="Наличными",F702*H702,IF( $J$32="На р/с",Таблица132[[#This Row],[Цена при оплате на р/с, Евро]]*Таблица132[[#This Row],[ЗАКАЗ, шт (кратно 96)]],0))</f>
        <v>0</v>
      </c>
      <c r="J702" s="70" t="s">
        <v>1744</v>
      </c>
      <c r="K702" s="35"/>
      <c r="L702" s="35"/>
    </row>
    <row r="703" spans="2:12" ht="15.6" hidden="1" x14ac:dyDescent="0.3">
      <c r="B703" s="77"/>
      <c r="C703" s="78"/>
      <c r="D703" s="99" t="s">
        <v>1094</v>
      </c>
      <c r="E703" s="99" t="s">
        <v>1038</v>
      </c>
      <c r="F703" s="99"/>
      <c r="G703" s="102">
        <v>0</v>
      </c>
      <c r="H703" s="103"/>
      <c r="I703" s="82">
        <f>IF($J$32="Наличными",F703*H703,IF( $J$32="На р/с",Таблица132[[#This Row],[Цена при оплате на р/с, Евро]]*Таблица132[[#This Row],[ЗАКАЗ, шт (кратно 96)]],0))</f>
        <v>0</v>
      </c>
      <c r="J703" s="101" t="s">
        <v>1744</v>
      </c>
      <c r="K703" s="35"/>
      <c r="L703" s="35"/>
    </row>
    <row r="704" spans="2:12" ht="15.6" x14ac:dyDescent="0.3">
      <c r="B704" s="77"/>
      <c r="C704" s="78"/>
      <c r="D704" s="81" t="s">
        <v>855</v>
      </c>
      <c r="E704" s="81" t="s">
        <v>856</v>
      </c>
      <c r="F704" s="157">
        <v>1.02</v>
      </c>
      <c r="G704" s="157">
        <v>1.096774193548387</v>
      </c>
      <c r="H704" s="114"/>
      <c r="I704" s="82">
        <f>IF($J$32="Наличными",F704*H704,IF( $J$32="На р/с",Таблица132[[#This Row],[Цена при оплате на р/с, Евро]]*Таблица132[[#This Row],[ЗАКАЗ, шт (кратно 96)]],0))</f>
        <v>0</v>
      </c>
      <c r="J704" s="115"/>
      <c r="K704" s="35"/>
      <c r="L704" s="35"/>
    </row>
    <row r="705" spans="2:12" ht="15.6" x14ac:dyDescent="0.3">
      <c r="B705" s="77"/>
      <c r="C705" s="78"/>
      <c r="D705" s="81" t="s">
        <v>456</v>
      </c>
      <c r="E705" s="81" t="s">
        <v>457</v>
      </c>
      <c r="F705" s="157">
        <v>1.02</v>
      </c>
      <c r="G705" s="157">
        <v>1.096774193548387</v>
      </c>
      <c r="H705" s="114"/>
      <c r="I705" s="82">
        <f>IF($J$32="Наличными",F705*H705,IF( $J$32="На р/с",Таблица132[[#This Row],[Цена при оплате на р/с, Евро]]*Таблица132[[#This Row],[ЗАКАЗ, шт (кратно 96)]],0))</f>
        <v>0</v>
      </c>
      <c r="J705" s="115"/>
      <c r="K705" s="35"/>
      <c r="L705" s="35"/>
    </row>
    <row r="706" spans="2:12" ht="15.6" hidden="1" x14ac:dyDescent="0.3">
      <c r="B706" s="77"/>
      <c r="C706" s="78"/>
      <c r="D706" s="104" t="s">
        <v>1093</v>
      </c>
      <c r="E706" s="104" t="s">
        <v>1037</v>
      </c>
      <c r="F706" s="104"/>
      <c r="G706" s="112">
        <v>0</v>
      </c>
      <c r="H706" s="113"/>
      <c r="I706" s="82">
        <f>IF($J$32="Наличными",F706*H706,IF( $J$32="На р/с",Таблица132[[#This Row],[Цена при оплате на р/с, Евро]]*Таблица132[[#This Row],[ЗАКАЗ, шт (кратно 96)]],0))</f>
        <v>0</v>
      </c>
      <c r="J706" s="106" t="s">
        <v>1744</v>
      </c>
      <c r="K706" s="35"/>
      <c r="L706" s="35"/>
    </row>
    <row r="707" spans="2:12" ht="15.6" x14ac:dyDescent="0.3">
      <c r="B707" s="77"/>
      <c r="C707" s="78"/>
      <c r="D707" s="81" t="s">
        <v>458</v>
      </c>
      <c r="E707" s="81" t="s">
        <v>459</v>
      </c>
      <c r="F707" s="157">
        <v>0.94</v>
      </c>
      <c r="G707" s="157">
        <v>1.010752688172043</v>
      </c>
      <c r="H707" s="114"/>
      <c r="I707" s="82">
        <f>IF($J$32="Наличными",F707*H707,IF( $J$32="На р/с",Таблица132[[#This Row],[Цена при оплате на р/с, Евро]]*Таблица132[[#This Row],[ЗАКАЗ, шт (кратно 96)]],0))</f>
        <v>0</v>
      </c>
      <c r="J707" s="115"/>
      <c r="K707" s="35"/>
      <c r="L707" s="35"/>
    </row>
    <row r="708" spans="2:12" ht="15.6" hidden="1" x14ac:dyDescent="0.3">
      <c r="B708" s="77"/>
      <c r="C708" s="78"/>
      <c r="D708" s="104" t="s">
        <v>1092</v>
      </c>
      <c r="E708" s="104" t="s">
        <v>1036</v>
      </c>
      <c r="F708" s="104"/>
      <c r="G708" s="112">
        <v>0</v>
      </c>
      <c r="H708" s="113"/>
      <c r="I708" s="82">
        <f>IF($J$32="Наличными",F708*H708,IF( $J$32="На р/с",Таблица132[[#This Row],[Цена при оплате на р/с, Евро]]*Таблица132[[#This Row],[ЗАКАЗ, шт (кратно 96)]],0))</f>
        <v>0</v>
      </c>
      <c r="J708" s="106" t="s">
        <v>1744</v>
      </c>
      <c r="K708" s="35"/>
      <c r="L708" s="35"/>
    </row>
    <row r="709" spans="2:12" ht="15.6" x14ac:dyDescent="0.3">
      <c r="B709" s="77"/>
      <c r="C709" s="78"/>
      <c r="D709" s="81" t="s">
        <v>853</v>
      </c>
      <c r="E709" s="81" t="s">
        <v>854</v>
      </c>
      <c r="F709" s="157">
        <v>0.94</v>
      </c>
      <c r="G709" s="157">
        <v>1.010752688172043</v>
      </c>
      <c r="H709" s="114"/>
      <c r="I709" s="82">
        <f>IF($J$32="Наличными",F709*H709,IF( $J$32="На р/с",Таблица132[[#This Row],[Цена при оплате на р/с, Евро]]*Таблица132[[#This Row],[ЗАКАЗ, шт (кратно 96)]],0))</f>
        <v>0</v>
      </c>
      <c r="J709" s="115"/>
      <c r="K709" s="35"/>
      <c r="L709" s="35"/>
    </row>
    <row r="710" spans="2:12" ht="15.6" hidden="1" x14ac:dyDescent="0.3">
      <c r="B710" s="77"/>
      <c r="C710" s="78"/>
      <c r="D710" s="104" t="s">
        <v>1095</v>
      </c>
      <c r="E710" s="104" t="s">
        <v>1039</v>
      </c>
      <c r="F710" s="104"/>
      <c r="G710" s="112">
        <v>0</v>
      </c>
      <c r="H710" s="113"/>
      <c r="I710" s="82">
        <f>IF($J$32="Наличными",F710*H710,IF( $J$32="На р/с",Таблица132[[#This Row],[Цена при оплате на р/с, Евро]]*Таблица132[[#This Row],[ЗАКАЗ, шт (кратно 96)]],0))</f>
        <v>0</v>
      </c>
      <c r="J710" s="106" t="s">
        <v>1744</v>
      </c>
      <c r="K710" s="35"/>
      <c r="L710" s="35"/>
    </row>
    <row r="711" spans="2:12" ht="15.6" x14ac:dyDescent="0.3">
      <c r="B711" s="77"/>
      <c r="C711" s="78"/>
      <c r="D711" s="81" t="s">
        <v>857</v>
      </c>
      <c r="E711" s="81" t="s">
        <v>858</v>
      </c>
      <c r="F711" s="157">
        <v>0.92</v>
      </c>
      <c r="G711" s="157">
        <v>0.989247311827957</v>
      </c>
      <c r="H711" s="114"/>
      <c r="I711" s="82">
        <f>IF($J$32="Наличными",F711*H711,IF( $J$32="На р/с",Таблица132[[#This Row],[Цена при оплате на р/с, Евро]]*Таблица132[[#This Row],[ЗАКАЗ, шт (кратно 96)]],0))</f>
        <v>0</v>
      </c>
      <c r="J711" s="115"/>
      <c r="K711" s="35"/>
      <c r="L711" s="35"/>
    </row>
    <row r="712" spans="2:12" ht="15.6" hidden="1" x14ac:dyDescent="0.3">
      <c r="B712" s="77"/>
      <c r="C712" s="78"/>
      <c r="D712" s="104" t="s">
        <v>1100</v>
      </c>
      <c r="E712" s="104" t="s">
        <v>1044</v>
      </c>
      <c r="F712" s="104"/>
      <c r="G712" s="112">
        <v>0</v>
      </c>
      <c r="H712" s="113"/>
      <c r="I712" s="82">
        <f>IF($J$32="Наличными",F712*H712,IF( $J$32="На р/с",Таблица132[[#This Row],[Цена при оплате на р/с, Евро]]*Таблица132[[#This Row],[ЗАКАЗ, шт (кратно 96)]],0))</f>
        <v>0</v>
      </c>
      <c r="J712" s="106" t="s">
        <v>1744</v>
      </c>
      <c r="K712" s="35"/>
      <c r="L712" s="35"/>
    </row>
    <row r="713" spans="2:12" ht="15.6" x14ac:dyDescent="0.3">
      <c r="B713" s="77"/>
      <c r="C713" s="78"/>
      <c r="D713" s="81" t="s">
        <v>881</v>
      </c>
      <c r="E713" s="81" t="s">
        <v>882</v>
      </c>
      <c r="F713" s="157">
        <v>0.92</v>
      </c>
      <c r="G713" s="157">
        <v>0.989247311827957</v>
      </c>
      <c r="H713" s="114"/>
      <c r="I713" s="82">
        <f>IF($J$32="Наличными",F713*H713,IF( $J$32="На р/с",Таблица132[[#This Row],[Цена при оплате на р/с, Евро]]*Таблица132[[#This Row],[ЗАКАЗ, шт (кратно 96)]],0))</f>
        <v>0</v>
      </c>
      <c r="J713" s="115"/>
      <c r="K713" s="35"/>
      <c r="L713" s="35"/>
    </row>
    <row r="714" spans="2:12" ht="15.6" hidden="1" x14ac:dyDescent="0.3">
      <c r="B714" s="77"/>
      <c r="C714" s="78"/>
      <c r="D714" s="104" t="s">
        <v>1101</v>
      </c>
      <c r="E714" s="104" t="s">
        <v>1045</v>
      </c>
      <c r="F714" s="104"/>
      <c r="G714" s="112">
        <v>0</v>
      </c>
      <c r="H714" s="113"/>
      <c r="I714" s="82">
        <f>IF($J$32="Наличными",F714*H714,IF( $J$32="На р/с",Таблица132[[#This Row],[Цена при оплате на р/с, Евро]]*Таблица132[[#This Row],[ЗАКАЗ, шт (кратно 96)]],0))</f>
        <v>0</v>
      </c>
      <c r="J714" s="106" t="s">
        <v>1744</v>
      </c>
      <c r="K714" s="35"/>
      <c r="L714" s="35"/>
    </row>
    <row r="715" spans="2:12" ht="15.6" x14ac:dyDescent="0.3">
      <c r="B715" s="77"/>
      <c r="C715" s="78"/>
      <c r="D715" s="81" t="s">
        <v>883</v>
      </c>
      <c r="E715" s="81" t="s">
        <v>884</v>
      </c>
      <c r="F715" s="157">
        <v>0.92</v>
      </c>
      <c r="G715" s="157">
        <v>0.989247311827957</v>
      </c>
      <c r="H715" s="114"/>
      <c r="I715" s="82">
        <f>IF($J$32="Наличными",F715*H715,IF( $J$32="На р/с",Таблица132[[#This Row],[Цена при оплате на р/с, Евро]]*Таблица132[[#This Row],[ЗАКАЗ, шт (кратно 96)]],0))</f>
        <v>0</v>
      </c>
      <c r="J715" s="115"/>
      <c r="K715" s="35"/>
      <c r="L715" s="35"/>
    </row>
    <row r="716" spans="2:12" ht="15.6" hidden="1" x14ac:dyDescent="0.3">
      <c r="B716" s="77"/>
      <c r="C716" s="78"/>
      <c r="D716" s="104" t="s">
        <v>1102</v>
      </c>
      <c r="E716" s="104" t="s">
        <v>1046</v>
      </c>
      <c r="F716" s="104"/>
      <c r="G716" s="112">
        <v>0</v>
      </c>
      <c r="H716" s="113"/>
      <c r="I716" s="82">
        <f>IF($J$32="Наличными",F716*H716,IF( $J$32="На р/с",Таблица132[[#This Row],[Цена при оплате на р/с, Евро]]*Таблица132[[#This Row],[ЗАКАЗ, шт (кратно 96)]],0))</f>
        <v>0</v>
      </c>
      <c r="J716" s="106" t="s">
        <v>1744</v>
      </c>
      <c r="K716" s="35"/>
      <c r="L716" s="35"/>
    </row>
    <row r="717" spans="2:12" ht="15.6" x14ac:dyDescent="0.3">
      <c r="B717" s="77"/>
      <c r="C717" s="78"/>
      <c r="D717" s="81" t="s">
        <v>885</v>
      </c>
      <c r="E717" s="81" t="s">
        <v>886</v>
      </c>
      <c r="F717" s="157">
        <v>0.92</v>
      </c>
      <c r="G717" s="157">
        <v>0.989247311827957</v>
      </c>
      <c r="H717" s="114"/>
      <c r="I717" s="82">
        <f>IF($J$32="Наличными",F717*H717,IF( $J$32="На р/с",Таблица132[[#This Row],[Цена при оплате на р/с, Евро]]*Таблица132[[#This Row],[ЗАКАЗ, шт (кратно 96)]],0))</f>
        <v>0</v>
      </c>
      <c r="J717" s="115"/>
      <c r="K717" s="35"/>
      <c r="L717" s="35"/>
    </row>
    <row r="718" spans="2:12" ht="15.6" hidden="1" x14ac:dyDescent="0.3">
      <c r="B718" s="77"/>
      <c r="C718" s="78"/>
      <c r="D718" s="104" t="s">
        <v>1091</v>
      </c>
      <c r="E718" s="104" t="s">
        <v>1035</v>
      </c>
      <c r="F718" s="104"/>
      <c r="G718" s="112">
        <v>0</v>
      </c>
      <c r="H718" s="113"/>
      <c r="I718" s="82">
        <f>IF($J$32="Наличными",F718*H718,IF( $J$32="На р/с",Таблица132[[#This Row],[Цена при оплате на р/с, Евро]]*Таблица132[[#This Row],[ЗАКАЗ, шт (кратно 96)]],0))</f>
        <v>0</v>
      </c>
      <c r="J718" s="106" t="s">
        <v>1744</v>
      </c>
      <c r="K718" s="35"/>
      <c r="L718" s="35"/>
    </row>
    <row r="719" spans="2:12" ht="15.6" x14ac:dyDescent="0.3">
      <c r="B719" s="77"/>
      <c r="C719" s="78"/>
      <c r="D719" s="81" t="s">
        <v>851</v>
      </c>
      <c r="E719" s="81" t="s">
        <v>852</v>
      </c>
      <c r="F719" s="157">
        <v>0.94</v>
      </c>
      <c r="G719" s="157">
        <v>1.010752688172043</v>
      </c>
      <c r="H719" s="114"/>
      <c r="I719" s="82">
        <f>IF($J$32="Наличными",F719*H719,IF( $J$32="На р/с",Таблица132[[#This Row],[Цена при оплате на р/с, Евро]]*Таблица132[[#This Row],[ЗАКАЗ, шт (кратно 96)]],0))</f>
        <v>0</v>
      </c>
      <c r="J719" s="115"/>
      <c r="K719" s="35"/>
      <c r="L719" s="35"/>
    </row>
    <row r="720" spans="2:12" ht="15.6" x14ac:dyDescent="0.3">
      <c r="B720" s="77"/>
      <c r="C720" s="78"/>
      <c r="D720" s="81" t="s">
        <v>460</v>
      </c>
      <c r="E720" s="81" t="s">
        <v>461</v>
      </c>
      <c r="F720" s="157">
        <v>1.02</v>
      </c>
      <c r="G720" s="157">
        <v>1.096774193548387</v>
      </c>
      <c r="H720" s="114"/>
      <c r="I720" s="82">
        <f>IF($J$32="Наличными",F720*H720,IF( $J$32="На р/с",Таблица132[[#This Row],[Цена при оплате на р/с, Евро]]*Таблица132[[#This Row],[ЗАКАЗ, шт (кратно 96)]],0))</f>
        <v>0</v>
      </c>
      <c r="J720" s="115"/>
      <c r="K720" s="35"/>
      <c r="L720" s="35"/>
    </row>
    <row r="721" spans="2:12" ht="15.6" x14ac:dyDescent="0.3">
      <c r="B721" s="77"/>
      <c r="C721" s="78"/>
      <c r="D721" s="81" t="s">
        <v>1003</v>
      </c>
      <c r="E721" s="81" t="s">
        <v>1004</v>
      </c>
      <c r="F721" s="157">
        <v>0.92</v>
      </c>
      <c r="G721" s="157">
        <v>0.989247311827957</v>
      </c>
      <c r="H721" s="114"/>
      <c r="I721" s="82">
        <f>IF($J$32="Наличными",F721*H721,IF( $J$32="На р/с",Таблица132[[#This Row],[Цена при оплате на р/с, Евро]]*Таблица132[[#This Row],[ЗАКАЗ, шт (кратно 96)]],0))</f>
        <v>0</v>
      </c>
      <c r="J721" s="115"/>
      <c r="K721" s="35"/>
      <c r="L721" s="35"/>
    </row>
    <row r="722" spans="2:12" ht="15.6" hidden="1" x14ac:dyDescent="0.3">
      <c r="B722" s="77"/>
      <c r="C722" s="78"/>
      <c r="D722" s="104" t="s">
        <v>1096</v>
      </c>
      <c r="E722" s="104" t="s">
        <v>1040</v>
      </c>
      <c r="F722" s="104"/>
      <c r="G722" s="112">
        <v>0</v>
      </c>
      <c r="H722" s="113"/>
      <c r="I722" s="82">
        <f>IF($J$32="Наличными",F722*H722,IF( $J$32="На р/с",Таблица132[[#This Row],[Цена при оплате на р/с, Евро]]*Таблица132[[#This Row],[ЗАКАЗ, шт (кратно 96)]],0))</f>
        <v>0</v>
      </c>
      <c r="J722" s="106" t="s">
        <v>1744</v>
      </c>
      <c r="K722" s="35"/>
      <c r="L722" s="35"/>
    </row>
    <row r="723" spans="2:12" ht="15.6" x14ac:dyDescent="0.3">
      <c r="B723" s="77"/>
      <c r="C723" s="78"/>
      <c r="D723" s="81" t="s">
        <v>861</v>
      </c>
      <c r="E723" s="81" t="s">
        <v>862</v>
      </c>
      <c r="F723" s="157">
        <v>0.92</v>
      </c>
      <c r="G723" s="157">
        <v>0.989247311827957</v>
      </c>
      <c r="H723" s="114"/>
      <c r="I723" s="82">
        <f>IF($J$32="Наличными",F723*H723,IF( $J$32="На р/с",Таблица132[[#This Row],[Цена при оплате на р/с, Евро]]*Таблица132[[#This Row],[ЗАКАЗ, шт (кратно 96)]],0))</f>
        <v>0</v>
      </c>
      <c r="J723" s="115"/>
      <c r="K723" s="35"/>
      <c r="L723" s="35"/>
    </row>
    <row r="724" spans="2:12" ht="15.6" x14ac:dyDescent="0.3">
      <c r="B724" s="77"/>
      <c r="C724" s="78"/>
      <c r="D724" s="81" t="s">
        <v>859</v>
      </c>
      <c r="E724" s="81" t="s">
        <v>860</v>
      </c>
      <c r="F724" s="157">
        <v>0.92</v>
      </c>
      <c r="G724" s="157">
        <v>0.989247311827957</v>
      </c>
      <c r="H724" s="114"/>
      <c r="I724" s="82">
        <f>IF($J$32="Наличными",F724*H724,IF( $J$32="На р/с",Таблица132[[#This Row],[Цена при оплате на р/с, Евро]]*Таблица132[[#This Row],[ЗАКАЗ, шт (кратно 96)]],0))</f>
        <v>0</v>
      </c>
      <c r="J724" s="115"/>
      <c r="K724" s="35"/>
      <c r="L724" s="35"/>
    </row>
    <row r="725" spans="2:12" ht="15.6" hidden="1" x14ac:dyDescent="0.3">
      <c r="B725" s="77"/>
      <c r="C725" s="78"/>
      <c r="D725" s="104" t="s">
        <v>1005</v>
      </c>
      <c r="E725" s="104" t="s">
        <v>1006</v>
      </c>
      <c r="F725" s="104"/>
      <c r="G725" s="112">
        <v>0</v>
      </c>
      <c r="H725" s="113"/>
      <c r="I725" s="82">
        <f>IF($J$32="Наличными",F725*H725,IF( $J$32="На р/с",Таблица132[[#This Row],[Цена при оплате на р/с, Евро]]*Таблица132[[#This Row],[ЗАКАЗ, шт (кратно 96)]],0))</f>
        <v>0</v>
      </c>
      <c r="J725" s="106" t="s">
        <v>1744</v>
      </c>
      <c r="K725" s="35"/>
      <c r="L725" s="35"/>
    </row>
    <row r="726" spans="2:12" ht="15.6" x14ac:dyDescent="0.3">
      <c r="B726" s="77"/>
      <c r="C726" s="78"/>
      <c r="D726" s="81" t="s">
        <v>462</v>
      </c>
      <c r="E726" s="81" t="s">
        <v>463</v>
      </c>
      <c r="F726" s="157">
        <v>0.92</v>
      </c>
      <c r="G726" s="157">
        <v>0.989247311827957</v>
      </c>
      <c r="H726" s="114"/>
      <c r="I726" s="82">
        <f>IF($J$32="Наличными",F726*H726,IF( $J$32="На р/с",Таблица132[[#This Row],[Цена при оплате на р/с, Евро]]*Таблица132[[#This Row],[ЗАКАЗ, шт (кратно 96)]],0))</f>
        <v>0</v>
      </c>
      <c r="J726" s="115"/>
      <c r="K726" s="35"/>
      <c r="L726" s="35"/>
    </row>
    <row r="727" spans="2:12" ht="15.6" x14ac:dyDescent="0.3">
      <c r="B727" s="77"/>
      <c r="C727" s="78"/>
      <c r="D727" s="81" t="s">
        <v>464</v>
      </c>
      <c r="E727" s="81" t="s">
        <v>465</v>
      </c>
      <c r="F727" s="157">
        <v>0.92</v>
      </c>
      <c r="G727" s="157">
        <v>0.989247311827957</v>
      </c>
      <c r="H727" s="114"/>
      <c r="I727" s="82">
        <f>IF($J$32="Наличными",F727*H727,IF( $J$32="На р/с",Таблица132[[#This Row],[Цена при оплате на р/с, Евро]]*Таблица132[[#This Row],[ЗАКАЗ, шт (кратно 96)]],0))</f>
        <v>0</v>
      </c>
      <c r="J727" s="115"/>
      <c r="K727" s="35"/>
      <c r="L727" s="35"/>
    </row>
    <row r="728" spans="2:12" ht="15.6" hidden="1" x14ac:dyDescent="0.3">
      <c r="B728" s="77"/>
      <c r="C728" s="78"/>
      <c r="D728" s="107" t="s">
        <v>1097</v>
      </c>
      <c r="E728" s="107" t="s">
        <v>1041</v>
      </c>
      <c r="F728" s="107"/>
      <c r="G728" s="108">
        <v>0</v>
      </c>
      <c r="H728" s="109"/>
      <c r="I728" s="82">
        <f>IF($J$32="Наличными",F728*H728,IF( $J$32="На р/с",Таблица132[[#This Row],[Цена при оплате на р/с, Евро]]*Таблица132[[#This Row],[ЗАКАЗ, шт (кратно 96)]],0))</f>
        <v>0</v>
      </c>
      <c r="J728" s="110" t="s">
        <v>1744</v>
      </c>
      <c r="K728" s="35"/>
      <c r="L728" s="35"/>
    </row>
    <row r="729" spans="2:12" ht="15.6" hidden="1" x14ac:dyDescent="0.3">
      <c r="B729" s="77"/>
      <c r="C729" s="78"/>
      <c r="D729" s="99" t="s">
        <v>863</v>
      </c>
      <c r="E729" s="99" t="s">
        <v>864</v>
      </c>
      <c r="F729" s="99"/>
      <c r="G729" s="102">
        <v>0</v>
      </c>
      <c r="H729" s="103"/>
      <c r="I729" s="82">
        <f>IF($J$32="Наличными",F729*H729,IF( $J$32="На р/с",Таблица132[[#This Row],[Цена при оплате на р/с, Евро]]*Таблица132[[#This Row],[ЗАКАЗ, шт (кратно 96)]],0))</f>
        <v>0</v>
      </c>
      <c r="J729" s="101" t="s">
        <v>1744</v>
      </c>
      <c r="K729" s="35"/>
      <c r="L729" s="35"/>
    </row>
    <row r="730" spans="2:12" ht="15.6" x14ac:dyDescent="0.3">
      <c r="B730" s="77"/>
      <c r="C730" s="78"/>
      <c r="D730" s="81" t="s">
        <v>865</v>
      </c>
      <c r="E730" s="81" t="s">
        <v>866</v>
      </c>
      <c r="F730" s="157">
        <v>0.92</v>
      </c>
      <c r="G730" s="157">
        <v>0.989247311827957</v>
      </c>
      <c r="H730" s="114"/>
      <c r="I730" s="82">
        <f>IF($J$32="Наличными",F730*H730,IF( $J$32="На р/с",Таблица132[[#This Row],[Цена при оплате на р/с, Евро]]*Таблица132[[#This Row],[ЗАКАЗ, шт (кратно 96)]],0))</f>
        <v>0</v>
      </c>
      <c r="J730" s="115"/>
      <c r="K730" s="35"/>
      <c r="L730" s="35"/>
    </row>
    <row r="731" spans="2:12" ht="15.6" x14ac:dyDescent="0.3">
      <c r="B731" s="77"/>
      <c r="C731" s="78"/>
      <c r="D731" s="81" t="s">
        <v>867</v>
      </c>
      <c r="E731" s="81" t="s">
        <v>868</v>
      </c>
      <c r="F731" s="157">
        <v>0.92</v>
      </c>
      <c r="G731" s="157">
        <v>0.989247311827957</v>
      </c>
      <c r="H731" s="114"/>
      <c r="I731" s="82">
        <f>IF($J$32="Наличными",F731*H731,IF( $J$32="На р/с",Таблица132[[#This Row],[Цена при оплате на р/с, Евро]]*Таблица132[[#This Row],[ЗАКАЗ, шт (кратно 96)]],0))</f>
        <v>0</v>
      </c>
      <c r="J731" s="115"/>
      <c r="K731" s="35"/>
      <c r="L731" s="35"/>
    </row>
    <row r="732" spans="2:12" ht="15.6" hidden="1" x14ac:dyDescent="0.3">
      <c r="B732" s="77"/>
      <c r="C732" s="78"/>
      <c r="D732" s="104" t="s">
        <v>869</v>
      </c>
      <c r="E732" s="104" t="s">
        <v>870</v>
      </c>
      <c r="F732" s="104"/>
      <c r="G732" s="105">
        <v>0</v>
      </c>
      <c r="H732" s="104"/>
      <c r="I732" s="82">
        <f>IF($J$32="Наличными",F732*H732,IF( $J$32="На р/с",Таблица132[[#This Row],[Цена при оплате на р/с, Евро]]*Таблица132[[#This Row],[ЗАКАЗ, шт (кратно 96)]],0))</f>
        <v>0</v>
      </c>
      <c r="J732" s="106" t="s">
        <v>1744</v>
      </c>
      <c r="K732" s="35"/>
      <c r="L732" s="35"/>
    </row>
    <row r="733" spans="2:12" ht="15.6" x14ac:dyDescent="0.3">
      <c r="B733" s="77"/>
      <c r="C733" s="78"/>
      <c r="D733" s="81" t="s">
        <v>871</v>
      </c>
      <c r="E733" s="81" t="s">
        <v>872</v>
      </c>
      <c r="F733" s="157">
        <v>0.92</v>
      </c>
      <c r="G733" s="157">
        <v>0.989247311827957</v>
      </c>
      <c r="H733" s="114"/>
      <c r="I733" s="82">
        <f>IF($J$32="Наличными",F733*H733,IF( $J$32="На р/с",Таблица132[[#This Row],[Цена при оплате на р/с, Евро]]*Таблица132[[#This Row],[ЗАКАЗ, шт (кратно 96)]],0))</f>
        <v>0</v>
      </c>
      <c r="J733" s="115"/>
      <c r="K733" s="35"/>
      <c r="L733" s="35"/>
    </row>
    <row r="734" spans="2:12" ht="15.6" x14ac:dyDescent="0.3">
      <c r="B734" s="77"/>
      <c r="C734" s="78"/>
      <c r="D734" s="81" t="s">
        <v>873</v>
      </c>
      <c r="E734" s="81" t="s">
        <v>874</v>
      </c>
      <c r="F734" s="157">
        <v>0.92</v>
      </c>
      <c r="G734" s="157">
        <v>0.989247311827957</v>
      </c>
      <c r="H734" s="114"/>
      <c r="I734" s="82">
        <f>IF($J$32="Наличными",F734*H734,IF( $J$32="На р/с",Таблица132[[#This Row],[Цена при оплате на р/с, Евро]]*Таблица132[[#This Row],[ЗАКАЗ, шт (кратно 96)]],0))</f>
        <v>0</v>
      </c>
      <c r="J734" s="115"/>
      <c r="K734" s="35"/>
      <c r="L734" s="35"/>
    </row>
    <row r="735" spans="2:12" ht="15.6" x14ac:dyDescent="0.3">
      <c r="B735" s="77"/>
      <c r="C735" s="78"/>
      <c r="D735" s="81" t="s">
        <v>466</v>
      </c>
      <c r="E735" s="81" t="s">
        <v>467</v>
      </c>
      <c r="F735" s="157">
        <v>0.92</v>
      </c>
      <c r="G735" s="157">
        <v>0.989247311827957</v>
      </c>
      <c r="H735" s="114"/>
      <c r="I735" s="82">
        <f>IF($J$32="Наличными",F735*H735,IF( $J$32="На р/с",Таблица132[[#This Row],[Цена при оплате на р/с, Евро]]*Таблица132[[#This Row],[ЗАКАЗ, шт (кратно 96)]],0))</f>
        <v>0</v>
      </c>
      <c r="J735" s="115"/>
      <c r="K735" s="35"/>
      <c r="L735" s="35"/>
    </row>
    <row r="736" spans="2:12" ht="15.6" x14ac:dyDescent="0.3">
      <c r="B736" s="77"/>
      <c r="C736" s="78"/>
      <c r="D736" s="81" t="s">
        <v>875</v>
      </c>
      <c r="E736" s="81" t="s">
        <v>876</v>
      </c>
      <c r="F736" s="157">
        <v>0.92</v>
      </c>
      <c r="G736" s="157">
        <v>0.989247311827957</v>
      </c>
      <c r="H736" s="114"/>
      <c r="I736" s="82">
        <f>IF($J$32="Наличными",F736*H736,IF( $J$32="На р/с",Таблица132[[#This Row],[Цена при оплате на р/с, Евро]]*Таблица132[[#This Row],[ЗАКАЗ, шт (кратно 96)]],0))</f>
        <v>0</v>
      </c>
      <c r="J736" s="115"/>
      <c r="K736" s="35"/>
      <c r="L736" s="35"/>
    </row>
    <row r="737" spans="2:12" ht="15.6" hidden="1" x14ac:dyDescent="0.3">
      <c r="B737" s="77"/>
      <c r="C737" s="78"/>
      <c r="D737" s="104" t="s">
        <v>1098</v>
      </c>
      <c r="E737" s="104" t="s">
        <v>1042</v>
      </c>
      <c r="F737" s="104"/>
      <c r="G737" s="112">
        <v>0</v>
      </c>
      <c r="H737" s="113"/>
      <c r="I737" s="82">
        <f>IF($J$32="Наличными",F737*H737,IF( $J$32="На р/с",Таблица132[[#This Row],[Цена при оплате на р/с, Евро]]*Таблица132[[#This Row],[ЗАКАЗ, шт (кратно 96)]],0))</f>
        <v>0</v>
      </c>
      <c r="J737" s="106" t="s">
        <v>1744</v>
      </c>
      <c r="K737" s="35"/>
      <c r="L737" s="35"/>
    </row>
    <row r="738" spans="2:12" ht="15.6" x14ac:dyDescent="0.3">
      <c r="B738" s="77"/>
      <c r="C738" s="78"/>
      <c r="D738" s="81" t="s">
        <v>877</v>
      </c>
      <c r="E738" s="81" t="s">
        <v>878</v>
      </c>
      <c r="F738" s="157">
        <v>0.92</v>
      </c>
      <c r="G738" s="157">
        <v>0.989247311827957</v>
      </c>
      <c r="H738" s="114"/>
      <c r="I738" s="82">
        <f>IF($J$32="Наличными",F738*H738,IF( $J$32="На р/с",Таблица132[[#This Row],[Цена при оплате на р/с, Евро]]*Таблица132[[#This Row],[ЗАКАЗ, шт (кратно 96)]],0))</f>
        <v>0</v>
      </c>
      <c r="J738" s="115"/>
      <c r="K738" s="35"/>
      <c r="L738" s="35"/>
    </row>
    <row r="739" spans="2:12" ht="15.6" hidden="1" x14ac:dyDescent="0.3">
      <c r="B739" s="77"/>
      <c r="C739" s="78"/>
      <c r="D739" s="104" t="s">
        <v>1099</v>
      </c>
      <c r="E739" s="104" t="s">
        <v>1043</v>
      </c>
      <c r="F739" s="104"/>
      <c r="G739" s="112">
        <v>0</v>
      </c>
      <c r="H739" s="113"/>
      <c r="I739" s="82">
        <f>IF($J$32="Наличными",F739*H739,IF( $J$32="На р/с",Таблица132[[#This Row],[Цена при оплате на р/с, Евро]]*Таблица132[[#This Row],[ЗАКАЗ, шт (кратно 96)]],0))</f>
        <v>0</v>
      </c>
      <c r="J739" s="106" t="s">
        <v>1744</v>
      </c>
      <c r="K739" s="35"/>
      <c r="L739" s="35"/>
    </row>
    <row r="740" spans="2:12" ht="15.6" x14ac:dyDescent="0.3">
      <c r="B740" s="77"/>
      <c r="C740" s="78"/>
      <c r="D740" s="81" t="s">
        <v>879</v>
      </c>
      <c r="E740" s="81" t="s">
        <v>880</v>
      </c>
      <c r="F740" s="157">
        <v>0.92</v>
      </c>
      <c r="G740" s="157">
        <v>0.989247311827957</v>
      </c>
      <c r="H740" s="114"/>
      <c r="I740" s="82">
        <f>IF($J$32="Наличными",F740*H740,IF( $J$32="На р/с",Таблица132[[#This Row],[Цена при оплате на р/с, Евро]]*Таблица132[[#This Row],[ЗАКАЗ, шт (кратно 96)]],0))</f>
        <v>0</v>
      </c>
      <c r="J740" s="115"/>
      <c r="K740" s="35"/>
      <c r="L740" s="35"/>
    </row>
    <row r="741" spans="2:12" ht="15.6" x14ac:dyDescent="0.3">
      <c r="B741" s="77"/>
      <c r="C741" s="78"/>
      <c r="D741" s="81" t="s">
        <v>468</v>
      </c>
      <c r="E741" s="81" t="s">
        <v>469</v>
      </c>
      <c r="F741" s="157">
        <v>0.92</v>
      </c>
      <c r="G741" s="157">
        <v>0.989247311827957</v>
      </c>
      <c r="H741" s="114"/>
      <c r="I741" s="82">
        <f>IF($J$32="Наличными",F741*H741,IF( $J$32="На р/с",Таблица132[[#This Row],[Цена при оплате на р/с, Евро]]*Таблица132[[#This Row],[ЗАКАЗ, шт (кратно 96)]],0))</f>
        <v>0</v>
      </c>
      <c r="J741" s="115"/>
      <c r="K741" s="35"/>
      <c r="L741" s="35"/>
    </row>
    <row r="742" spans="2:12" ht="15.6" x14ac:dyDescent="0.3">
      <c r="B742" s="77"/>
      <c r="C742" s="78"/>
      <c r="D742" s="81" t="s">
        <v>470</v>
      </c>
      <c r="E742" s="81" t="s">
        <v>471</v>
      </c>
      <c r="F742" s="157">
        <v>1.02</v>
      </c>
      <c r="G742" s="157">
        <v>1.096774193548387</v>
      </c>
      <c r="H742" s="114"/>
      <c r="I742" s="82">
        <f>IF($J$32="Наличными",F742*H742,IF( $J$32="На р/с",Таблица132[[#This Row],[Цена при оплате на р/с, Евро]]*Таблица132[[#This Row],[ЗАКАЗ, шт (кратно 96)]],0))</f>
        <v>0</v>
      </c>
      <c r="J742" s="115"/>
      <c r="K742" s="35"/>
      <c r="L742" s="35"/>
    </row>
    <row r="743" spans="2:12" ht="15.6" hidden="1" x14ac:dyDescent="0.3">
      <c r="B743" s="77"/>
      <c r="C743" s="78"/>
      <c r="D743" s="104" t="s">
        <v>1103</v>
      </c>
      <c r="E743" s="104" t="s">
        <v>1047</v>
      </c>
      <c r="F743" s="104"/>
      <c r="G743" s="112">
        <v>0</v>
      </c>
      <c r="H743" s="113"/>
      <c r="I743" s="82">
        <f>IF($J$32="Наличными",F743*H743,IF( $J$32="На р/с",Таблица132[[#This Row],[Цена при оплате на р/с, Евро]]*Таблица132[[#This Row],[ЗАКАЗ, шт (кратно 96)]],0))</f>
        <v>0</v>
      </c>
      <c r="J743" s="106" t="s">
        <v>1744</v>
      </c>
      <c r="K743" s="35"/>
      <c r="L743" s="35"/>
    </row>
    <row r="744" spans="2:12" ht="15.6" x14ac:dyDescent="0.3">
      <c r="B744" s="77"/>
      <c r="C744" s="78"/>
      <c r="D744" s="81" t="s">
        <v>887</v>
      </c>
      <c r="E744" s="81" t="s">
        <v>888</v>
      </c>
      <c r="F744" s="157">
        <v>1.02</v>
      </c>
      <c r="G744" s="157">
        <v>1.096774193548387</v>
      </c>
      <c r="H744" s="114"/>
      <c r="I744" s="82">
        <f>IF($J$32="Наличными",F744*H744,IF( $J$32="На р/с",Таблица132[[#This Row],[Цена при оплате на р/с, Евро]]*Таблица132[[#This Row],[ЗАКАЗ, шт (кратно 96)]],0))</f>
        <v>0</v>
      </c>
      <c r="J744" s="115"/>
      <c r="K744" s="35"/>
      <c r="L744" s="35"/>
    </row>
    <row r="745" spans="2:12" ht="15.6" hidden="1" x14ac:dyDescent="0.3">
      <c r="B745" s="77"/>
      <c r="C745" s="78"/>
      <c r="D745" s="107" t="s">
        <v>1569</v>
      </c>
      <c r="E745" s="107" t="s">
        <v>1570</v>
      </c>
      <c r="F745" s="107"/>
      <c r="G745" s="111">
        <v>0</v>
      </c>
      <c r="H745" s="107"/>
      <c r="I745" s="82">
        <f>IF($J$32="Наличными",F745*H745,IF( $J$32="На р/с",Таблица132[[#This Row],[Цена при оплате на р/с, Евро]]*Таблица132[[#This Row],[ЗАКАЗ, шт (кратно 96)]],0))</f>
        <v>0</v>
      </c>
      <c r="J745" s="110" t="s">
        <v>1744</v>
      </c>
      <c r="K745" s="35"/>
      <c r="L745" s="35"/>
    </row>
    <row r="746" spans="2:12" ht="15.6" hidden="1" x14ac:dyDescent="0.3">
      <c r="B746" s="77"/>
      <c r="C746" s="78"/>
      <c r="D746" s="99" t="s">
        <v>472</v>
      </c>
      <c r="E746" s="99" t="s">
        <v>473</v>
      </c>
      <c r="F746" s="99"/>
      <c r="G746" s="102">
        <v>0</v>
      </c>
      <c r="H746" s="103"/>
      <c r="I746" s="82">
        <f>IF($J$32="Наличными",F746*H746,IF( $J$32="На р/с",Таблица132[[#This Row],[Цена при оплате на р/с, Евро]]*Таблица132[[#This Row],[ЗАКАЗ, шт (кратно 96)]],0))</f>
        <v>0</v>
      </c>
      <c r="J746" s="101" t="s">
        <v>1744</v>
      </c>
      <c r="K746" s="35"/>
      <c r="L746" s="35"/>
    </row>
    <row r="747" spans="2:12" ht="15.6" x14ac:dyDescent="0.3">
      <c r="B747" s="77"/>
      <c r="C747" s="78"/>
      <c r="D747" s="81" t="s">
        <v>577</v>
      </c>
      <c r="E747" s="81" t="s">
        <v>578</v>
      </c>
      <c r="F747" s="157">
        <v>1.17</v>
      </c>
      <c r="G747" s="157">
        <v>1.258064516129032</v>
      </c>
      <c r="H747" s="114"/>
      <c r="I747" s="82">
        <f>IF($J$32="Наличными",F747*H747,IF( $J$32="На р/с",Таблица132[[#This Row],[Цена при оплате на р/с, Евро]]*Таблица132[[#This Row],[ЗАКАЗ, шт (кратно 96)]],0))</f>
        <v>0</v>
      </c>
      <c r="J747" s="115"/>
      <c r="K747" s="35"/>
      <c r="L747" s="35"/>
    </row>
    <row r="748" spans="2:12" ht="15.6" x14ac:dyDescent="0.3">
      <c r="B748" s="77"/>
      <c r="C748" s="78"/>
      <c r="D748" s="81" t="s">
        <v>1734</v>
      </c>
      <c r="E748" s="81" t="s">
        <v>1735</v>
      </c>
      <c r="F748" s="157">
        <v>1.4469767441860464</v>
      </c>
      <c r="G748" s="157">
        <v>1.5558889722430604</v>
      </c>
      <c r="H748" s="114"/>
      <c r="I748" s="82">
        <f>IF($J$32="Наличными",F748*H748,IF( $J$32="На р/с",Таблица132[[#This Row],[Цена при оплате на р/с, Евро]]*Таблица132[[#This Row],[ЗАКАЗ, шт (кратно 96)]],0))</f>
        <v>0</v>
      </c>
      <c r="J748" s="115" t="s">
        <v>1673</v>
      </c>
      <c r="K748" s="35"/>
      <c r="L748" s="35"/>
    </row>
    <row r="749" spans="2:12" ht="15.6" x14ac:dyDescent="0.3">
      <c r="B749" s="77"/>
      <c r="C749" s="78"/>
      <c r="D749" s="81" t="s">
        <v>474</v>
      </c>
      <c r="E749" s="81" t="s">
        <v>475</v>
      </c>
      <c r="F749" s="157">
        <v>1.17</v>
      </c>
      <c r="G749" s="157">
        <v>1.258064516129032</v>
      </c>
      <c r="H749" s="114"/>
      <c r="I749" s="82">
        <f>IF($J$32="Наличными",F749*H749,IF( $J$32="На р/с",Таблица132[[#This Row],[Цена при оплате на р/с, Евро]]*Таблица132[[#This Row],[ЗАКАЗ, шт (кратно 96)]],0))</f>
        <v>0</v>
      </c>
      <c r="J749" s="115"/>
      <c r="K749" s="35"/>
      <c r="L749" s="35"/>
    </row>
    <row r="750" spans="2:12" ht="15.6" x14ac:dyDescent="0.3">
      <c r="B750" s="77"/>
      <c r="C750" s="78"/>
      <c r="D750" s="81" t="s">
        <v>1736</v>
      </c>
      <c r="E750" s="81" t="s">
        <v>1737</v>
      </c>
      <c r="F750" s="157">
        <v>1.517906976744186</v>
      </c>
      <c r="G750" s="157">
        <v>1.6321580395098774</v>
      </c>
      <c r="H750" s="114"/>
      <c r="I750" s="82">
        <f>IF($J$32="Наличными",F750*H750,IF( $J$32="На р/с",Таблица132[[#This Row],[Цена при оплате на р/с, Евро]]*Таблица132[[#This Row],[ЗАКАЗ, шт (кратно 96)]],0))</f>
        <v>0</v>
      </c>
      <c r="J750" s="115" t="s">
        <v>1673</v>
      </c>
      <c r="K750" s="35"/>
      <c r="L750" s="35"/>
    </row>
    <row r="751" spans="2:12" ht="15.6" x14ac:dyDescent="0.3">
      <c r="B751" s="77"/>
      <c r="C751" s="78"/>
      <c r="D751" s="81" t="s">
        <v>1738</v>
      </c>
      <c r="E751" s="81" t="s">
        <v>1739</v>
      </c>
      <c r="F751" s="157">
        <v>1.4469767441860464</v>
      </c>
      <c r="G751" s="157">
        <v>1.5558889722430604</v>
      </c>
      <c r="H751" s="114"/>
      <c r="I751" s="82">
        <f>IF($J$32="Наличными",F751*H751,IF( $J$32="На р/с",Таблица132[[#This Row],[Цена при оплате на р/с, Евро]]*Таблица132[[#This Row],[ЗАКАЗ, шт (кратно 96)]],0))</f>
        <v>0</v>
      </c>
      <c r="J751" s="115" t="s">
        <v>1673</v>
      </c>
      <c r="K751" s="35"/>
      <c r="L751" s="35"/>
    </row>
    <row r="752" spans="2:12" ht="15.6" x14ac:dyDescent="0.3">
      <c r="B752" s="77"/>
      <c r="C752" s="78"/>
      <c r="D752" s="81" t="s">
        <v>476</v>
      </c>
      <c r="E752" s="81" t="s">
        <v>477</v>
      </c>
      <c r="F752" s="157">
        <v>1.17</v>
      </c>
      <c r="G752" s="157">
        <v>1.258064516129032</v>
      </c>
      <c r="H752" s="114"/>
      <c r="I752" s="82">
        <f>IF($J$32="Наличными",F752*H752,IF( $J$32="На р/с",Таблица132[[#This Row],[Цена при оплате на р/с, Евро]]*Таблица132[[#This Row],[ЗАКАЗ, шт (кратно 96)]],0))</f>
        <v>0</v>
      </c>
      <c r="J752" s="115"/>
      <c r="K752" s="35"/>
      <c r="L752" s="35"/>
    </row>
    <row r="753" spans="2:12" ht="15.6" x14ac:dyDescent="0.3">
      <c r="B753" s="77"/>
      <c r="C753" s="78"/>
      <c r="D753" s="81" t="s">
        <v>478</v>
      </c>
      <c r="E753" s="81" t="s">
        <v>479</v>
      </c>
      <c r="F753" s="157">
        <v>1.22</v>
      </c>
      <c r="G753" s="157">
        <v>1.3118279569892473</v>
      </c>
      <c r="H753" s="114"/>
      <c r="I753" s="82">
        <f>IF($J$32="Наличными",F753*H753,IF( $J$32="На р/с",Таблица132[[#This Row],[Цена при оплате на р/с, Евро]]*Таблица132[[#This Row],[ЗАКАЗ, шт (кратно 96)]],0))</f>
        <v>0</v>
      </c>
      <c r="J753" s="115"/>
      <c r="K753" s="35"/>
      <c r="L753" s="35"/>
    </row>
    <row r="754" spans="2:12" ht="15.6" x14ac:dyDescent="0.3">
      <c r="B754" s="77"/>
      <c r="C754" s="78"/>
      <c r="D754" s="81" t="s">
        <v>480</v>
      </c>
      <c r="E754" s="81" t="s">
        <v>481</v>
      </c>
      <c r="F754" s="157">
        <v>1.22</v>
      </c>
      <c r="G754" s="157">
        <v>1.3118279569892473</v>
      </c>
      <c r="H754" s="114"/>
      <c r="I754" s="82">
        <f>IF($J$32="Наличными",F754*H754,IF( $J$32="На р/с",Таблица132[[#This Row],[Цена при оплате на р/с, Евро]]*Таблица132[[#This Row],[ЗАКАЗ, шт (кратно 96)]],0))</f>
        <v>0</v>
      </c>
      <c r="J754" s="115"/>
      <c r="K754" s="35"/>
      <c r="L754" s="35"/>
    </row>
    <row r="755" spans="2:12" ht="15.6" x14ac:dyDescent="0.3">
      <c r="B755" s="77"/>
      <c r="C755" s="78"/>
      <c r="D755" s="81" t="s">
        <v>482</v>
      </c>
      <c r="E755" s="81" t="s">
        <v>483</v>
      </c>
      <c r="F755" s="157">
        <v>1.22</v>
      </c>
      <c r="G755" s="157">
        <v>1.3118279569892473</v>
      </c>
      <c r="H755" s="114"/>
      <c r="I755" s="82">
        <f>IF($J$32="Наличными",F755*H755,IF( $J$32="На р/с",Таблица132[[#This Row],[Цена при оплате на р/с, Евро]]*Таблица132[[#This Row],[ЗАКАЗ, шт (кратно 96)]],0))</f>
        <v>0</v>
      </c>
      <c r="J755" s="115"/>
      <c r="K755" s="35"/>
      <c r="L755" s="35"/>
    </row>
    <row r="756" spans="2:12" ht="15.6" x14ac:dyDescent="0.3">
      <c r="B756" s="77"/>
      <c r="C756" s="78"/>
      <c r="D756" s="81" t="s">
        <v>484</v>
      </c>
      <c r="E756" s="81" t="s">
        <v>485</v>
      </c>
      <c r="F756" s="157">
        <v>1.22</v>
      </c>
      <c r="G756" s="157">
        <v>1.3118279569892473</v>
      </c>
      <c r="H756" s="114"/>
      <c r="I756" s="82">
        <f>IF($J$32="Наличными",F756*H756,IF( $J$32="На р/с",Таблица132[[#This Row],[Цена при оплате на р/с, Евро]]*Таблица132[[#This Row],[ЗАКАЗ, шт (кратно 96)]],0))</f>
        <v>0</v>
      </c>
      <c r="J756" s="115"/>
      <c r="K756" s="35"/>
      <c r="L756" s="35"/>
    </row>
    <row r="757" spans="2:12" ht="15.6" hidden="1" x14ac:dyDescent="0.3">
      <c r="B757" s="77"/>
      <c r="C757" s="78"/>
      <c r="D757" s="107" t="s">
        <v>1455</v>
      </c>
      <c r="E757" s="107" t="s">
        <v>965</v>
      </c>
      <c r="F757" s="107"/>
      <c r="G757" s="111">
        <v>0</v>
      </c>
      <c r="H757" s="107"/>
      <c r="I757" s="82">
        <f>IF($J$32="Наличными",F757*H757,IF( $J$32="На р/с",Таблица132[[#This Row],[Цена при оплате на р/с, Евро]]*Таблица132[[#This Row],[ЗАКАЗ, шт (кратно 96)]],0))</f>
        <v>0</v>
      </c>
      <c r="J757" s="110" t="s">
        <v>1744</v>
      </c>
      <c r="K757" s="35"/>
      <c r="L757" s="35"/>
    </row>
    <row r="758" spans="2:12" ht="15.6" hidden="1" x14ac:dyDescent="0.3">
      <c r="B758" s="77"/>
      <c r="C758" s="78"/>
      <c r="D758" s="99" t="s">
        <v>1456</v>
      </c>
      <c r="E758" s="99" t="s">
        <v>1457</v>
      </c>
      <c r="F758" s="99"/>
      <c r="G758" s="100">
        <v>0</v>
      </c>
      <c r="H758" s="99"/>
      <c r="I758" s="82">
        <f>IF($J$32="Наличными",F758*H758,IF( $J$32="На р/с",Таблица132[[#This Row],[Цена при оплате на р/с, Евро]]*Таблица132[[#This Row],[ЗАКАЗ, шт (кратно 96)]],0))</f>
        <v>0</v>
      </c>
      <c r="J758" s="101" t="s">
        <v>1744</v>
      </c>
      <c r="K758" s="35"/>
      <c r="L758" s="35"/>
    </row>
    <row r="759" spans="2:12" ht="15.6" x14ac:dyDescent="0.3">
      <c r="B759" s="77"/>
      <c r="C759" s="78"/>
      <c r="D759" s="81" t="s">
        <v>579</v>
      </c>
      <c r="E759" s="81" t="s">
        <v>580</v>
      </c>
      <c r="F759" s="157">
        <v>1.0900000000000001</v>
      </c>
      <c r="G759" s="157">
        <v>1.1720430107526882</v>
      </c>
      <c r="H759" s="114"/>
      <c r="I759" s="82">
        <f>IF($J$32="Наличными",F759*H759,IF( $J$32="На р/с",Таблица132[[#This Row],[Цена при оплате на р/с, Евро]]*Таблица132[[#This Row],[ЗАКАЗ, шт (кратно 96)]],0))</f>
        <v>0</v>
      </c>
      <c r="J759" s="115"/>
      <c r="K759" s="35"/>
      <c r="L759" s="35"/>
    </row>
    <row r="760" spans="2:12" ht="15.6" hidden="1" x14ac:dyDescent="0.3">
      <c r="B760" s="77"/>
      <c r="C760" s="78"/>
      <c r="D760" s="107" t="s">
        <v>1514</v>
      </c>
      <c r="E760" s="107" t="s">
        <v>1515</v>
      </c>
      <c r="F760" s="107"/>
      <c r="G760" s="111">
        <v>0</v>
      </c>
      <c r="H760" s="107"/>
      <c r="I760" s="82">
        <f>IF($J$32="Наличными",F760*H760,IF( $J$32="На р/с",Таблица132[[#This Row],[Цена при оплате на р/с, Евро]]*Таблица132[[#This Row],[ЗАКАЗ, шт (кратно 96)]],0))</f>
        <v>0</v>
      </c>
      <c r="J760" s="110" t="s">
        <v>1744</v>
      </c>
      <c r="K760" s="35"/>
      <c r="L760" s="35"/>
    </row>
    <row r="761" spans="2:12" ht="15.6" hidden="1" x14ac:dyDescent="0.3">
      <c r="B761" s="77"/>
      <c r="C761" s="78"/>
      <c r="D761" s="99" t="s">
        <v>584</v>
      </c>
      <c r="E761" s="99" t="s">
        <v>585</v>
      </c>
      <c r="F761" s="99"/>
      <c r="G761" s="100">
        <v>0</v>
      </c>
      <c r="H761" s="99"/>
      <c r="I761" s="82">
        <f>IF($J$32="Наличными",F761*H761,IF( $J$32="На р/с",Таблица132[[#This Row],[Цена при оплате на р/с, Евро]]*Таблица132[[#This Row],[ЗАКАЗ, шт (кратно 96)]],0))</f>
        <v>0</v>
      </c>
      <c r="J761" s="101" t="s">
        <v>1744</v>
      </c>
      <c r="K761" s="35"/>
      <c r="L761" s="35"/>
    </row>
    <row r="762" spans="2:12" ht="15.6" x14ac:dyDescent="0.3">
      <c r="B762" s="77"/>
      <c r="C762" s="78"/>
      <c r="D762" s="81" t="s">
        <v>486</v>
      </c>
      <c r="E762" s="81" t="s">
        <v>487</v>
      </c>
      <c r="F762" s="157">
        <v>0.99</v>
      </c>
      <c r="G762" s="157">
        <v>1.064516129032258</v>
      </c>
      <c r="H762" s="114"/>
      <c r="I762" s="82">
        <f>IF($J$32="Наличными",F762*H762,IF( $J$32="На р/с",Таблица132[[#This Row],[Цена при оплате на р/с, Евро]]*Таблица132[[#This Row],[ЗАКАЗ, шт (кратно 96)]],0))</f>
        <v>0</v>
      </c>
      <c r="J762" s="115"/>
      <c r="K762" s="35"/>
      <c r="L762" s="35"/>
    </row>
    <row r="763" spans="2:12" ht="15.6" x14ac:dyDescent="0.3">
      <c r="B763" s="77"/>
      <c r="C763" s="78"/>
      <c r="D763" s="81" t="s">
        <v>488</v>
      </c>
      <c r="E763" s="81" t="s">
        <v>489</v>
      </c>
      <c r="F763" s="157">
        <v>1.02</v>
      </c>
      <c r="G763" s="157">
        <v>1.096774193548387</v>
      </c>
      <c r="H763" s="114"/>
      <c r="I763" s="82">
        <f>IF($J$32="Наличными",F763*H763,IF( $J$32="На р/с",Таблица132[[#This Row],[Цена при оплате на р/с, Евро]]*Таблица132[[#This Row],[ЗАКАЗ, шт (кратно 96)]],0))</f>
        <v>0</v>
      </c>
      <c r="J763" s="115"/>
      <c r="K763" s="35"/>
      <c r="L763" s="35"/>
    </row>
    <row r="764" spans="2:12" ht="15.6" x14ac:dyDescent="0.3">
      <c r="B764" s="77"/>
      <c r="C764" s="78"/>
      <c r="D764" s="81" t="s">
        <v>490</v>
      </c>
      <c r="E764" s="81" t="s">
        <v>491</v>
      </c>
      <c r="F764" s="157">
        <v>1.0900000000000001</v>
      </c>
      <c r="G764" s="157">
        <v>1.1720430107526882</v>
      </c>
      <c r="H764" s="114"/>
      <c r="I764" s="82">
        <f>IF($J$32="Наличными",F764*H764,IF( $J$32="На р/с",Таблица132[[#This Row],[Цена при оплате на р/с, Евро]]*Таблица132[[#This Row],[ЗАКАЗ, шт (кратно 96)]],0))</f>
        <v>0</v>
      </c>
      <c r="J764" s="115"/>
      <c r="K764" s="35"/>
      <c r="L764" s="35"/>
    </row>
    <row r="765" spans="2:12" ht="15.6" x14ac:dyDescent="0.3">
      <c r="B765" s="77"/>
      <c r="C765" s="78"/>
      <c r="D765" s="81" t="s">
        <v>1740</v>
      </c>
      <c r="E765" s="81" t="s">
        <v>1741</v>
      </c>
      <c r="F765" s="157">
        <v>1.0781395348837208</v>
      </c>
      <c r="G765" s="157">
        <v>1.1592898224556136</v>
      </c>
      <c r="H765" s="114"/>
      <c r="I765" s="82">
        <f>IF($J$32="Наличными",F765*H765,IF( $J$32="На р/с",Таблица132[[#This Row],[Цена при оплате на р/с, Евро]]*Таблица132[[#This Row],[ЗАКАЗ, шт (кратно 96)]],0))</f>
        <v>0</v>
      </c>
      <c r="J765" s="115"/>
      <c r="K765" s="35"/>
      <c r="L765" s="35"/>
    </row>
    <row r="766" spans="2:12" ht="15.6" x14ac:dyDescent="0.3">
      <c r="B766" s="77"/>
      <c r="C766" s="78"/>
      <c r="D766" s="81" t="s">
        <v>492</v>
      </c>
      <c r="E766" s="81" t="s">
        <v>493</v>
      </c>
      <c r="F766" s="157">
        <v>2.09</v>
      </c>
      <c r="G766" s="157">
        <v>2.247311827956989</v>
      </c>
      <c r="H766" s="114"/>
      <c r="I766" s="82">
        <f>IF($J$32="Наличными",F766*H766,IF( $J$32="На р/с",Таблица132[[#This Row],[Цена при оплате на р/с, Евро]]*Таблица132[[#This Row],[ЗАКАЗ, шт (кратно 96)]],0))</f>
        <v>0</v>
      </c>
      <c r="J766" s="115"/>
      <c r="K766" s="35"/>
      <c r="L766" s="35"/>
    </row>
    <row r="767" spans="2:12" ht="15.6" x14ac:dyDescent="0.3">
      <c r="B767" s="77"/>
      <c r="C767" s="78"/>
      <c r="D767" s="81" t="s">
        <v>494</v>
      </c>
      <c r="E767" s="81" t="s">
        <v>495</v>
      </c>
      <c r="F767" s="157">
        <v>1.0900000000000001</v>
      </c>
      <c r="G767" s="157">
        <v>1.1720430107526882</v>
      </c>
      <c r="H767" s="114"/>
      <c r="I767" s="82">
        <f>IF($J$32="Наличными",F767*H767,IF( $J$32="На р/с",Таблица132[[#This Row],[Цена при оплате на р/с, Евро]]*Таблица132[[#This Row],[ЗАКАЗ, шт (кратно 96)]],0))</f>
        <v>0</v>
      </c>
      <c r="J767" s="115"/>
      <c r="K767" s="35"/>
      <c r="L767" s="35"/>
    </row>
    <row r="768" spans="2:12" ht="15.6" x14ac:dyDescent="0.3">
      <c r="B768" s="77"/>
      <c r="C768" s="78"/>
      <c r="D768" s="81" t="s">
        <v>1458</v>
      </c>
      <c r="E768" s="81" t="s">
        <v>1459</v>
      </c>
      <c r="F768" s="157">
        <v>1.0900000000000001</v>
      </c>
      <c r="G768" s="157">
        <v>1.1720430107526882</v>
      </c>
      <c r="H768" s="114"/>
      <c r="I768" s="82">
        <f>IF($J$32="Наличными",F768*H768,IF( $J$32="На р/с",Таблица132[[#This Row],[Цена при оплате на р/с, Евро]]*Таблица132[[#This Row],[ЗАКАЗ, шт (кратно 96)]],0))</f>
        <v>0</v>
      </c>
      <c r="J768" s="115"/>
      <c r="K768" s="35"/>
      <c r="L768" s="35"/>
    </row>
    <row r="769" spans="2:12" ht="15.6" x14ac:dyDescent="0.3">
      <c r="B769" s="77"/>
      <c r="C769" s="78"/>
      <c r="D769" s="81" t="s">
        <v>1742</v>
      </c>
      <c r="E769" s="81" t="s">
        <v>1743</v>
      </c>
      <c r="F769" s="157">
        <v>1.0781395348837208</v>
      </c>
      <c r="G769" s="157">
        <v>1.1592898224556136</v>
      </c>
      <c r="H769" s="114"/>
      <c r="I769" s="82">
        <f>IF($J$32="Наличными",F769*H769,IF( $J$32="На р/с",Таблица132[[#This Row],[Цена при оплате на р/с, Евро]]*Таблица132[[#This Row],[ЗАКАЗ, шт (кратно 96)]],0))</f>
        <v>0</v>
      </c>
      <c r="J769" s="115"/>
      <c r="K769" s="35"/>
      <c r="L769" s="35"/>
    </row>
    <row r="770" spans="2:12" ht="15.6" x14ac:dyDescent="0.3">
      <c r="B770" s="77"/>
      <c r="C770" s="78"/>
      <c r="D770" s="81" t="s">
        <v>496</v>
      </c>
      <c r="E770" s="81" t="s">
        <v>497</v>
      </c>
      <c r="F770" s="157">
        <v>1.0900000000000001</v>
      </c>
      <c r="G770" s="157">
        <v>1.1720430107526882</v>
      </c>
      <c r="H770" s="114"/>
      <c r="I770" s="82">
        <f>IF($J$32="Наличными",F770*H770,IF( $J$32="На р/с",Таблица132[[#This Row],[Цена при оплате на р/с, Евро]]*Таблица132[[#This Row],[ЗАКАЗ, шт (кратно 96)]],0))</f>
        <v>0</v>
      </c>
      <c r="J770" s="115"/>
      <c r="K770" s="35"/>
      <c r="L770" s="35"/>
    </row>
    <row r="771" spans="2:12" ht="15.6" x14ac:dyDescent="0.3">
      <c r="B771" s="77"/>
      <c r="C771" s="78"/>
      <c r="D771" s="81" t="s">
        <v>498</v>
      </c>
      <c r="E771" s="81" t="s">
        <v>499</v>
      </c>
      <c r="F771" s="157">
        <v>2.09</v>
      </c>
      <c r="G771" s="157">
        <v>2.247311827956989</v>
      </c>
      <c r="H771" s="114"/>
      <c r="I771" s="82">
        <f>IF($J$32="Наличными",F771*H771,IF( $J$32="На р/с",Таблица132[[#This Row],[Цена при оплате на р/с, Евро]]*Таблица132[[#This Row],[ЗАКАЗ, шт (кратно 96)]],0))</f>
        <v>0</v>
      </c>
      <c r="J771" s="115"/>
      <c r="K771" s="35"/>
      <c r="L771" s="35"/>
    </row>
    <row r="772" spans="2:12" ht="15.6" hidden="1" x14ac:dyDescent="0.3">
      <c r="B772" s="77"/>
      <c r="C772" s="78"/>
      <c r="D772" s="104" t="s">
        <v>1460</v>
      </c>
      <c r="E772" s="104" t="s">
        <v>1461</v>
      </c>
      <c r="F772" s="104"/>
      <c r="G772" s="105">
        <v>0</v>
      </c>
      <c r="H772" s="104"/>
      <c r="I772" s="82">
        <f>IF($J$32="Наличными",F772*H772,IF( $J$32="На р/с",Таблица132[[#This Row],[Цена при оплате на р/с, Евро]]*Таблица132[[#This Row],[ЗАКАЗ, шт (кратно 96)]],0))</f>
        <v>0</v>
      </c>
      <c r="J772" s="106" t="s">
        <v>1744</v>
      </c>
      <c r="K772" s="35"/>
      <c r="L772" s="35"/>
    </row>
    <row r="773" spans="2:12" ht="15.6" x14ac:dyDescent="0.3">
      <c r="B773" s="77"/>
      <c r="C773" s="78"/>
      <c r="D773" s="81" t="s">
        <v>500</v>
      </c>
      <c r="E773" s="81" t="s">
        <v>501</v>
      </c>
      <c r="F773" s="157">
        <v>1.0900000000000001</v>
      </c>
      <c r="G773" s="157">
        <v>1.1720430107526882</v>
      </c>
      <c r="H773" s="114"/>
      <c r="I773" s="82">
        <f>IF($J$32="Наличными",F773*H773,IF( $J$32="На р/с",Таблица132[[#This Row],[Цена при оплате на р/с, Евро]]*Таблица132[[#This Row],[ЗАКАЗ, шт (кратно 96)]],0))</f>
        <v>0</v>
      </c>
      <c r="J773" s="115"/>
      <c r="K773" s="35"/>
      <c r="L773" s="35"/>
    </row>
    <row r="774" spans="2:12" ht="15.6" x14ac:dyDescent="0.3">
      <c r="B774" s="77"/>
      <c r="C774" s="78"/>
      <c r="D774" s="81" t="s">
        <v>502</v>
      </c>
      <c r="E774" s="81" t="s">
        <v>503</v>
      </c>
      <c r="F774" s="157">
        <v>1.1100000000000001</v>
      </c>
      <c r="G774" s="157">
        <v>1.1935483870967742</v>
      </c>
      <c r="H774" s="114"/>
      <c r="I774" s="82">
        <f>IF($J$32="Наличными",F774*H774,IF( $J$32="На р/с",Таблица132[[#This Row],[Цена при оплате на р/с, Евро]]*Таблица132[[#This Row],[ЗАКАЗ, шт (кратно 96)]],0))</f>
        <v>0</v>
      </c>
      <c r="J774" s="115"/>
      <c r="K774" s="35"/>
      <c r="L774" s="35"/>
    </row>
    <row r="775" spans="2:12" ht="15.6" x14ac:dyDescent="0.3">
      <c r="B775" s="77"/>
      <c r="C775" s="78"/>
      <c r="D775" s="81" t="s">
        <v>504</v>
      </c>
      <c r="E775" s="81" t="s">
        <v>505</v>
      </c>
      <c r="F775" s="157">
        <v>1.96</v>
      </c>
      <c r="G775" s="157">
        <v>2.10752688172043</v>
      </c>
      <c r="H775" s="114"/>
      <c r="I775" s="82">
        <f>IF($J$32="Наличными",F775*H775,IF( $J$32="На р/с",Таблица132[[#This Row],[Цена при оплате на р/с, Евро]]*Таблица132[[#This Row],[ЗАКАЗ, шт (кратно 96)]],0))</f>
        <v>0</v>
      </c>
      <c r="J775" s="115"/>
      <c r="K775" s="35"/>
      <c r="L775" s="35"/>
    </row>
    <row r="776" spans="2:12" ht="15.6" hidden="1" x14ac:dyDescent="0.3">
      <c r="B776" s="77"/>
      <c r="C776" s="78"/>
      <c r="D776" s="107" t="s">
        <v>506</v>
      </c>
      <c r="E776" s="107" t="s">
        <v>507</v>
      </c>
      <c r="F776" s="107"/>
      <c r="G776" s="108">
        <v>0</v>
      </c>
      <c r="H776" s="109"/>
      <c r="I776" s="82">
        <f>IF($J$32="Наличными",F776*H776,IF( $J$32="На р/с",Таблица132[[#This Row],[Цена при оплате на р/с, Евро]]*Таблица132[[#This Row],[ЗАКАЗ, шт (кратно 96)]],0))</f>
        <v>0</v>
      </c>
      <c r="J776" s="110" t="s">
        <v>1744</v>
      </c>
      <c r="K776" s="35"/>
      <c r="L776" s="35"/>
    </row>
    <row r="777" spans="2:12" ht="15.6" hidden="1" x14ac:dyDescent="0.3">
      <c r="B777" s="77"/>
      <c r="C777" s="78"/>
      <c r="D777" s="99" t="s">
        <v>508</v>
      </c>
      <c r="E777" s="99" t="s">
        <v>509</v>
      </c>
      <c r="F777" s="99"/>
      <c r="G777" s="100">
        <v>0</v>
      </c>
      <c r="H777" s="99"/>
      <c r="I777" s="82">
        <f>IF($J$32="Наличными",F777*H777,IF( $J$32="На р/с",Таблица132[[#This Row],[Цена при оплате на р/с, Евро]]*Таблица132[[#This Row],[ЗАКАЗ, шт (кратно 96)]],0))</f>
        <v>0</v>
      </c>
      <c r="J777" s="101" t="s">
        <v>1744</v>
      </c>
      <c r="K777" s="35"/>
      <c r="L777" s="35"/>
    </row>
    <row r="778" spans="2:12" ht="15.6" x14ac:dyDescent="0.3">
      <c r="B778" s="77"/>
      <c r="C778" s="78"/>
      <c r="D778" s="81" t="s">
        <v>510</v>
      </c>
      <c r="E778" s="81" t="s">
        <v>511</v>
      </c>
      <c r="F778" s="157">
        <v>1.06</v>
      </c>
      <c r="G778" s="157">
        <v>1.1397849462365592</v>
      </c>
      <c r="H778" s="114"/>
      <c r="I778" s="82">
        <f>IF($J$32="Наличными",F778*H778,IF( $J$32="На р/с",Таблица132[[#This Row],[Цена при оплате на р/с, Евро]]*Таблица132[[#This Row],[ЗАКАЗ, шт (кратно 96)]],0))</f>
        <v>0</v>
      </c>
      <c r="J778" s="115"/>
      <c r="K778" s="35"/>
      <c r="L778" s="35"/>
    </row>
    <row r="779" spans="2:12" ht="15.6" hidden="1" x14ac:dyDescent="0.3">
      <c r="B779" s="77"/>
      <c r="C779" s="78"/>
      <c r="D779" s="104" t="s">
        <v>966</v>
      </c>
      <c r="E779" s="104" t="s">
        <v>967</v>
      </c>
      <c r="F779" s="104"/>
      <c r="G779" s="105">
        <v>0</v>
      </c>
      <c r="H779" s="104"/>
      <c r="I779" s="82">
        <f>IF($J$32="Наличными",F779*H779,IF( $J$32="На р/с",Таблица132[[#This Row],[Цена при оплате на р/с, Евро]]*Таблица132[[#This Row],[ЗАКАЗ, шт (кратно 96)]],0))</f>
        <v>0</v>
      </c>
      <c r="J779" s="106" t="s">
        <v>1744</v>
      </c>
      <c r="K779" s="35"/>
      <c r="L779" s="35"/>
    </row>
    <row r="780" spans="2:12" ht="15.6" x14ac:dyDescent="0.3">
      <c r="B780" s="77"/>
      <c r="C780" s="78"/>
      <c r="D780" s="81" t="s">
        <v>512</v>
      </c>
      <c r="E780" s="81" t="s">
        <v>513</v>
      </c>
      <c r="F780" s="157">
        <v>0.9</v>
      </c>
      <c r="G780" s="157">
        <v>0.96774193548387089</v>
      </c>
      <c r="H780" s="114"/>
      <c r="I780" s="82">
        <f>IF($J$32="Наличными",F780*H780,IF( $J$32="На р/с",Таблица132[[#This Row],[Цена при оплате на р/с, Евро]]*Таблица132[[#This Row],[ЗАКАЗ, шт (кратно 96)]],0))</f>
        <v>0</v>
      </c>
      <c r="J780" s="115"/>
      <c r="K780" s="35"/>
      <c r="L780" s="35"/>
    </row>
    <row r="781" spans="2:12" ht="15.6" x14ac:dyDescent="0.3">
      <c r="B781" s="77"/>
      <c r="C781" s="78"/>
      <c r="D781" s="81" t="s">
        <v>514</v>
      </c>
      <c r="E781" s="81" t="s">
        <v>515</v>
      </c>
      <c r="F781" s="157">
        <v>1.02</v>
      </c>
      <c r="G781" s="157">
        <v>1.096774193548387</v>
      </c>
      <c r="H781" s="114"/>
      <c r="I781" s="82">
        <f>IF($J$32="Наличными",F781*H781,IF( $J$32="На р/с",Таблица132[[#This Row],[Цена при оплате на р/с, Евро]]*Таблица132[[#This Row],[ЗАКАЗ, шт (кратно 96)]],0))</f>
        <v>0</v>
      </c>
      <c r="J781" s="115"/>
      <c r="K781" s="35"/>
      <c r="L781" s="35"/>
    </row>
    <row r="782" spans="2:12" ht="15.6" x14ac:dyDescent="0.3">
      <c r="B782" s="77"/>
      <c r="C782" s="78"/>
      <c r="D782" s="81" t="s">
        <v>581</v>
      </c>
      <c r="E782" s="81" t="s">
        <v>582</v>
      </c>
      <c r="F782" s="157">
        <v>1.96</v>
      </c>
      <c r="G782" s="157">
        <v>2.10752688172043</v>
      </c>
      <c r="H782" s="114"/>
      <c r="I782" s="82">
        <f>IF($J$32="Наличными",F782*H782,IF( $J$32="На р/с",Таблица132[[#This Row],[Цена при оплате на р/с, Евро]]*Таблица132[[#This Row],[ЗАКАЗ, шт (кратно 96)]],0))</f>
        <v>0</v>
      </c>
      <c r="J782" s="115"/>
      <c r="K782" s="35"/>
      <c r="L782" s="35"/>
    </row>
    <row r="783" spans="2:12" ht="15.6" hidden="1" x14ac:dyDescent="0.3">
      <c r="B783" s="77"/>
      <c r="C783" s="78"/>
      <c r="D783" s="104" t="s">
        <v>1462</v>
      </c>
      <c r="E783" s="104" t="s">
        <v>1463</v>
      </c>
      <c r="F783" s="104"/>
      <c r="G783" s="105">
        <v>0</v>
      </c>
      <c r="H783" s="104"/>
      <c r="I783" s="82">
        <f>IF($J$32="Наличными",F783*H783,IF( $J$32="На р/с",Таблица132[[#This Row],[Цена при оплате на р/с, Евро]]*Таблица132[[#This Row],[ЗАКАЗ, шт (кратно 96)]],0))</f>
        <v>0</v>
      </c>
      <c r="J783" s="106" t="s">
        <v>1744</v>
      </c>
      <c r="K783" s="35"/>
      <c r="L783" s="35"/>
    </row>
    <row r="784" spans="2:12" ht="15.6" x14ac:dyDescent="0.3">
      <c r="B784" s="77"/>
      <c r="C784" s="78"/>
      <c r="D784" s="81" t="s">
        <v>516</v>
      </c>
      <c r="E784" s="81" t="s">
        <v>517</v>
      </c>
      <c r="F784" s="157">
        <v>1.02</v>
      </c>
      <c r="G784" s="157">
        <v>1.096774193548387</v>
      </c>
      <c r="H784" s="114"/>
      <c r="I784" s="82">
        <f>IF($J$32="Наличными",F784*H784,IF( $J$32="На р/с",Таблица132[[#This Row],[Цена при оплате на р/с, Евро]]*Таблица132[[#This Row],[ЗАКАЗ, шт (кратно 96)]],0))</f>
        <v>0</v>
      </c>
      <c r="J784" s="115"/>
      <c r="K784" s="35"/>
      <c r="L784" s="35"/>
    </row>
    <row r="785" spans="2:12" ht="15.6" x14ac:dyDescent="0.3">
      <c r="B785" s="77"/>
      <c r="C785" s="78"/>
      <c r="D785" s="81" t="s">
        <v>518</v>
      </c>
      <c r="E785" s="81" t="s">
        <v>519</v>
      </c>
      <c r="F785" s="157">
        <v>1.06</v>
      </c>
      <c r="G785" s="157">
        <v>1.1397849462365592</v>
      </c>
      <c r="H785" s="114"/>
      <c r="I785" s="82">
        <f>IF($J$32="Наличными",F785*H785,IF( $J$32="На р/с",Таблица132[[#This Row],[Цена при оплате на р/с, Евро]]*Таблица132[[#This Row],[ЗАКАЗ, шт (кратно 96)]],0))</f>
        <v>0</v>
      </c>
      <c r="J785" s="115"/>
      <c r="K785" s="35"/>
      <c r="L785" s="35"/>
    </row>
    <row r="786" spans="2:12" ht="15.6" x14ac:dyDescent="0.3">
      <c r="B786" s="77"/>
      <c r="C786" s="78"/>
      <c r="D786" s="81" t="s">
        <v>583</v>
      </c>
      <c r="E786" s="81" t="s">
        <v>1650</v>
      </c>
      <c r="F786" s="157">
        <v>1.02</v>
      </c>
      <c r="G786" s="157">
        <v>1.096774193548387</v>
      </c>
      <c r="H786" s="114"/>
      <c r="I786" s="82">
        <f>IF($J$32="Наличными",F786*H786,IF( $J$32="На р/с",Таблица132[[#This Row],[Цена при оплате на р/с, Евро]]*Таблица132[[#This Row],[ЗАКАЗ, шт (кратно 96)]],0))</f>
        <v>0</v>
      </c>
      <c r="J786" s="115"/>
      <c r="K786" s="35"/>
      <c r="L786" s="35"/>
    </row>
    <row r="787" spans="2:12" ht="15.6" x14ac:dyDescent="0.3">
      <c r="B787" s="77"/>
      <c r="C787" s="78"/>
      <c r="D787" s="81" t="s">
        <v>1464</v>
      </c>
      <c r="E787" s="81" t="s">
        <v>1465</v>
      </c>
      <c r="F787" s="157">
        <v>0.94000000000000006</v>
      </c>
      <c r="G787" s="157">
        <v>1.010752688172043</v>
      </c>
      <c r="H787" s="114"/>
      <c r="I787" s="82">
        <f>IF($J$32="Наличными",F787*H787,IF( $J$32="На р/с",Таблица132[[#This Row],[Цена при оплате на р/с, Евро]]*Таблица132[[#This Row],[ЗАКАЗ, шт (кратно 96)]],0))</f>
        <v>0</v>
      </c>
      <c r="J787" s="115"/>
      <c r="K787" s="35"/>
      <c r="L787" s="35"/>
    </row>
    <row r="788" spans="2:12" ht="15.6" x14ac:dyDescent="0.3">
      <c r="B788" s="77"/>
      <c r="C788" s="78"/>
      <c r="D788" s="81" t="s">
        <v>520</v>
      </c>
      <c r="E788" s="81" t="s">
        <v>521</v>
      </c>
      <c r="F788" s="157">
        <v>0.94000000000000006</v>
      </c>
      <c r="G788" s="157">
        <v>1.010752688172043</v>
      </c>
      <c r="H788" s="114"/>
      <c r="I788" s="82">
        <f>IF($J$32="Наличными",F788*H788,IF( $J$32="На р/с",Таблица132[[#This Row],[Цена при оплате на р/с, Евро]]*Таблица132[[#This Row],[ЗАКАЗ, шт (кратно 96)]],0))</f>
        <v>0</v>
      </c>
      <c r="J788" s="115"/>
      <c r="K788" s="35"/>
      <c r="L788" s="35"/>
    </row>
    <row r="789" spans="2:12" ht="15.6" hidden="1" x14ac:dyDescent="0.3">
      <c r="B789" s="77"/>
      <c r="C789" s="78"/>
      <c r="D789" s="104" t="s">
        <v>1068</v>
      </c>
      <c r="E789" s="104" t="s">
        <v>1024</v>
      </c>
      <c r="F789" s="104"/>
      <c r="G789" s="112">
        <v>0</v>
      </c>
      <c r="H789" s="113"/>
      <c r="I789" s="82">
        <f>IF($J$32="Наличными",F789*H789,IF( $J$32="На р/с",Таблица132[[#This Row],[Цена при оплате на р/с, Евро]]*Таблица132[[#This Row],[ЗАКАЗ, шт (кратно 96)]],0))</f>
        <v>0</v>
      </c>
      <c r="J789" s="106" t="s">
        <v>1744</v>
      </c>
      <c r="K789" s="35"/>
      <c r="L789" s="35"/>
    </row>
    <row r="790" spans="2:12" ht="15.6" x14ac:dyDescent="0.3">
      <c r="B790" s="77"/>
      <c r="C790" s="78"/>
      <c r="D790" s="81" t="s">
        <v>677</v>
      </c>
      <c r="E790" s="81" t="s">
        <v>678</v>
      </c>
      <c r="F790" s="157">
        <v>0.94000000000000006</v>
      </c>
      <c r="G790" s="157">
        <v>1.010752688172043</v>
      </c>
      <c r="H790" s="114"/>
      <c r="I790" s="82">
        <f>IF($J$32="Наличными",F790*H790,IF( $J$32="На р/с",Таблица132[[#This Row],[Цена при оплате на р/с, Евро]]*Таблица132[[#This Row],[ЗАКАЗ, шт (кратно 96)]],0))</f>
        <v>0</v>
      </c>
      <c r="J790" s="115"/>
      <c r="K790" s="35"/>
      <c r="L790" s="35"/>
    </row>
    <row r="791" spans="2:12" ht="15.6" x14ac:dyDescent="0.3">
      <c r="B791" s="77"/>
      <c r="C791" s="78"/>
      <c r="D791" s="81" t="s">
        <v>522</v>
      </c>
      <c r="E791" s="81" t="s">
        <v>523</v>
      </c>
      <c r="F791" s="157">
        <v>0.94000000000000006</v>
      </c>
      <c r="G791" s="157">
        <v>1.010752688172043</v>
      </c>
      <c r="H791" s="114"/>
      <c r="I791" s="82">
        <f>IF($J$32="Наличными",F791*H791,IF( $J$32="На р/с",Таблица132[[#This Row],[Цена при оплате на р/с, Евро]]*Таблица132[[#This Row],[ЗАКАЗ, шт (кратно 96)]],0))</f>
        <v>0</v>
      </c>
      <c r="J791" s="115"/>
      <c r="K791" s="35"/>
      <c r="L791" s="35"/>
    </row>
    <row r="792" spans="2:12" ht="15.6" x14ac:dyDescent="0.3">
      <c r="B792" s="77"/>
      <c r="C792" s="78"/>
      <c r="D792" s="81" t="s">
        <v>524</v>
      </c>
      <c r="E792" s="81" t="s">
        <v>525</v>
      </c>
      <c r="F792" s="157">
        <v>0.94000000000000006</v>
      </c>
      <c r="G792" s="157">
        <v>1.010752688172043</v>
      </c>
      <c r="H792" s="114"/>
      <c r="I792" s="82">
        <f>IF($J$32="Наличными",F792*H792,IF( $J$32="На р/с",Таблица132[[#This Row],[Цена при оплате на р/с, Евро]]*Таблица132[[#This Row],[ЗАКАЗ, шт (кратно 96)]],0))</f>
        <v>0</v>
      </c>
      <c r="J792" s="115"/>
      <c r="K792" s="35"/>
      <c r="L792" s="35"/>
    </row>
    <row r="793" spans="2:12" ht="15.6" x14ac:dyDescent="0.3">
      <c r="B793" s="77"/>
      <c r="C793" s="78"/>
      <c r="D793" s="81" t="s">
        <v>643</v>
      </c>
      <c r="E793" s="81" t="s">
        <v>644</v>
      </c>
      <c r="F793" s="157">
        <v>1.02</v>
      </c>
      <c r="G793" s="157">
        <v>1.096774193548387</v>
      </c>
      <c r="H793" s="114"/>
      <c r="I793" s="82">
        <f>IF($J$32="Наличными",F793*H793,IF( $J$32="На р/с",Таблица132[[#This Row],[Цена при оплате на р/с, Евро]]*Таблица132[[#This Row],[ЗАКАЗ, шт (кратно 96)]],0))</f>
        <v>0</v>
      </c>
      <c r="J793" s="115" t="s">
        <v>1673</v>
      </c>
      <c r="K793" s="35"/>
      <c r="L793" s="35"/>
    </row>
    <row r="794" spans="2:12" ht="15.6" hidden="1" x14ac:dyDescent="0.3">
      <c r="B794" s="77"/>
      <c r="C794" s="78"/>
      <c r="D794" s="107" t="s">
        <v>526</v>
      </c>
      <c r="E794" s="107" t="s">
        <v>527</v>
      </c>
      <c r="F794" s="107"/>
      <c r="G794" s="111">
        <v>0</v>
      </c>
      <c r="H794" s="107"/>
      <c r="I794" s="82">
        <f>IF($J$32="Наличными",F794*H794,IF( $J$32="На р/с",Таблица132[[#This Row],[Цена при оплате на р/с, Евро]]*Таблица132[[#This Row],[ЗАКАЗ, шт (кратно 96)]],0))</f>
        <v>0</v>
      </c>
      <c r="J794" s="110" t="s">
        <v>1744</v>
      </c>
      <c r="K794" s="35"/>
      <c r="L794" s="35"/>
    </row>
    <row r="795" spans="2:12" ht="15.6" hidden="1" x14ac:dyDescent="0.3">
      <c r="B795" s="77"/>
      <c r="C795" s="78"/>
      <c r="D795" s="99" t="s">
        <v>1466</v>
      </c>
      <c r="E795" s="99" t="s">
        <v>1467</v>
      </c>
      <c r="F795" s="99"/>
      <c r="G795" s="100">
        <v>0</v>
      </c>
      <c r="H795" s="99"/>
      <c r="I795" s="82">
        <f>IF($J$32="Наличными",F795*H795,IF( $J$32="На р/с",Таблица132[[#This Row],[Цена при оплате на р/с, Евро]]*Таблица132[[#This Row],[ЗАКАЗ, шт (кратно 96)]],0))</f>
        <v>0</v>
      </c>
      <c r="J795" s="101" t="s">
        <v>1744</v>
      </c>
      <c r="K795" s="35"/>
      <c r="L795" s="35"/>
    </row>
    <row r="796" spans="2:12" ht="15.6" x14ac:dyDescent="0.3">
      <c r="B796" s="77"/>
      <c r="C796" s="78"/>
      <c r="D796" s="81" t="s">
        <v>528</v>
      </c>
      <c r="E796" s="81" t="s">
        <v>529</v>
      </c>
      <c r="F796" s="157">
        <v>1.0900000000000001</v>
      </c>
      <c r="G796" s="157">
        <v>1.1720430107526882</v>
      </c>
      <c r="H796" s="114"/>
      <c r="I796" s="82">
        <f>IF($J$32="Наличными",F796*H796,IF( $J$32="На р/с",Таблица132[[#This Row],[Цена при оплате на р/с, Евро]]*Таблица132[[#This Row],[ЗАКАЗ, шт (кратно 96)]],0))</f>
        <v>0</v>
      </c>
      <c r="J796" s="115"/>
      <c r="K796" s="35"/>
      <c r="L796" s="35"/>
    </row>
    <row r="797" spans="2:12" ht="15.6" x14ac:dyDescent="0.3">
      <c r="B797" s="77"/>
      <c r="C797" s="78"/>
      <c r="D797" s="81" t="s">
        <v>641</v>
      </c>
      <c r="E797" s="81" t="s">
        <v>642</v>
      </c>
      <c r="F797" s="157">
        <v>1.02</v>
      </c>
      <c r="G797" s="157">
        <v>1.096774193548387</v>
      </c>
      <c r="H797" s="114"/>
      <c r="I797" s="82">
        <f>IF($J$32="Наличными",F797*H797,IF( $J$32="На р/с",Таблица132[[#This Row],[Цена при оплате на р/с, Евро]]*Таблица132[[#This Row],[ЗАКАЗ, шт (кратно 96)]],0))</f>
        <v>0</v>
      </c>
      <c r="J797" s="115"/>
      <c r="K797" s="35"/>
      <c r="L797" s="35"/>
    </row>
    <row r="798" spans="2:12" ht="15.6" x14ac:dyDescent="0.3">
      <c r="B798" s="77"/>
      <c r="C798" s="78"/>
      <c r="D798" s="81" t="s">
        <v>1468</v>
      </c>
      <c r="E798" s="81" t="s">
        <v>1469</v>
      </c>
      <c r="F798" s="157">
        <v>1.02</v>
      </c>
      <c r="G798" s="157">
        <v>1.096774193548387</v>
      </c>
      <c r="H798" s="114"/>
      <c r="I798" s="82">
        <f>IF($J$32="Наличными",F798*H798,IF( $J$32="На р/с",Таблица132[[#This Row],[Цена при оплате на р/с, Евро]]*Таблица132[[#This Row],[ЗАКАЗ, шт (кратно 96)]],0))</f>
        <v>0</v>
      </c>
      <c r="J798" s="115"/>
      <c r="K798" s="35"/>
      <c r="L798" s="35"/>
    </row>
    <row r="799" spans="2:12" ht="15.6" x14ac:dyDescent="0.3">
      <c r="B799" s="77"/>
      <c r="C799" s="78"/>
      <c r="D799" s="81" t="s">
        <v>530</v>
      </c>
      <c r="E799" s="81" t="s">
        <v>531</v>
      </c>
      <c r="F799" s="157">
        <v>1.02</v>
      </c>
      <c r="G799" s="157">
        <v>1.096774193548387</v>
      </c>
      <c r="H799" s="114"/>
      <c r="I799" s="82">
        <f>IF($J$32="Наличными",F799*H799,IF( $J$32="На р/с",Таблица132[[#This Row],[Цена при оплате на р/с, Евро]]*Таблица132[[#This Row],[ЗАКАЗ, шт (кратно 96)]],0))</f>
        <v>0</v>
      </c>
      <c r="J799" s="115"/>
      <c r="K799" s="35"/>
      <c r="L799" s="35"/>
    </row>
    <row r="800" spans="2:12" ht="15.6" x14ac:dyDescent="0.3">
      <c r="B800" s="77"/>
      <c r="C800" s="78"/>
      <c r="D800" s="81" t="s">
        <v>1530</v>
      </c>
      <c r="E800" s="81" t="s">
        <v>1531</v>
      </c>
      <c r="F800" s="157">
        <v>1.02</v>
      </c>
      <c r="G800" s="157">
        <v>1.096774193548387</v>
      </c>
      <c r="H800" s="114"/>
      <c r="I800" s="82">
        <f>IF($J$32="Наличными",F800*H800,IF( $J$32="На р/с",Таблица132[[#This Row],[Цена при оплате на р/с, Евро]]*Таблица132[[#This Row],[ЗАКАЗ, шт (кратно 96)]],0))</f>
        <v>0</v>
      </c>
      <c r="J800" s="115"/>
      <c r="K800" s="35"/>
      <c r="L800" s="35"/>
    </row>
    <row r="801" spans="2:12" ht="15.6" hidden="1" x14ac:dyDescent="0.3">
      <c r="B801" s="77"/>
      <c r="C801" s="78"/>
      <c r="D801" s="104" t="s">
        <v>532</v>
      </c>
      <c r="E801" s="104" t="s">
        <v>533</v>
      </c>
      <c r="F801" s="104"/>
      <c r="G801" s="105">
        <v>0</v>
      </c>
      <c r="H801" s="104"/>
      <c r="I801" s="82">
        <f>IF($J$32="Наличными",F801*H801,IF( $J$32="На р/с",Таблица132[[#This Row],[Цена при оплате на р/с, Евро]]*Таблица132[[#This Row],[ЗАКАЗ, шт (кратно 96)]],0))</f>
        <v>0</v>
      </c>
      <c r="J801" s="106" t="s">
        <v>1744</v>
      </c>
      <c r="K801" s="35"/>
      <c r="L801" s="35"/>
    </row>
    <row r="802" spans="2:12" ht="15.6" x14ac:dyDescent="0.3">
      <c r="B802" s="77"/>
      <c r="C802" s="78"/>
      <c r="D802" s="81" t="s">
        <v>534</v>
      </c>
      <c r="E802" s="81" t="s">
        <v>535</v>
      </c>
      <c r="F802" s="157">
        <v>1.02</v>
      </c>
      <c r="G802" s="157">
        <v>1.096774193548387</v>
      </c>
      <c r="H802" s="114"/>
      <c r="I802" s="82">
        <f>IF($J$32="Наличными",F802*H802,IF( $J$32="На р/с",Таблица132[[#This Row],[Цена при оплате на р/с, Евро]]*Таблица132[[#This Row],[ЗАКАЗ, шт (кратно 96)]],0))</f>
        <v>0</v>
      </c>
      <c r="J802" s="115"/>
      <c r="K802" s="35"/>
      <c r="L802" s="35"/>
    </row>
    <row r="803" spans="2:12" ht="15.6" hidden="1" x14ac:dyDescent="0.3">
      <c r="B803" s="77"/>
      <c r="C803" s="78"/>
      <c r="D803" s="107" t="s">
        <v>1532</v>
      </c>
      <c r="E803" s="107" t="s">
        <v>1533</v>
      </c>
      <c r="F803" s="107"/>
      <c r="G803" s="111">
        <v>0</v>
      </c>
      <c r="H803" s="107"/>
      <c r="I803" s="82">
        <f>IF($J$32="Наличными",F803*H803,IF( $J$32="На р/с",Таблица132[[#This Row],[Цена при оплате на р/с, Евро]]*Таблица132[[#This Row],[ЗАКАЗ, шт (кратно 96)]],0))</f>
        <v>0</v>
      </c>
      <c r="J803" s="110" t="s">
        <v>1744</v>
      </c>
      <c r="K803" s="35"/>
      <c r="L803" s="35"/>
    </row>
    <row r="804" spans="2:12" ht="15.6" hidden="1" x14ac:dyDescent="0.3">
      <c r="B804" s="77"/>
      <c r="C804" s="78"/>
      <c r="D804" s="65" t="s">
        <v>536</v>
      </c>
      <c r="E804" s="65" t="s">
        <v>537</v>
      </c>
      <c r="F804" s="65"/>
      <c r="G804" s="68">
        <v>0</v>
      </c>
      <c r="H804" s="65"/>
      <c r="I804" s="82">
        <f>IF($J$32="Наличными",F804*H804,IF( $J$32="На р/с",Таблица132[[#This Row],[Цена при оплате на р/с, Евро]]*Таблица132[[#This Row],[ЗАКАЗ, шт (кратно 96)]],0))</f>
        <v>0</v>
      </c>
      <c r="J804" s="70" t="s">
        <v>1744</v>
      </c>
      <c r="K804" s="35"/>
      <c r="L804" s="35"/>
    </row>
    <row r="805" spans="2:12" ht="15.6" hidden="1" x14ac:dyDescent="0.3">
      <c r="B805" s="77"/>
      <c r="C805" s="78"/>
      <c r="D805" s="99" t="s">
        <v>1612</v>
      </c>
      <c r="E805" s="99" t="s">
        <v>1636</v>
      </c>
      <c r="F805" s="99"/>
      <c r="G805" s="102">
        <v>0</v>
      </c>
      <c r="H805" s="103"/>
      <c r="I805" s="82">
        <f>IF($J$32="Наличными",F805*H805,IF( $J$32="На р/с",Таблица132[[#This Row],[Цена при оплате на р/с, Евро]]*Таблица132[[#This Row],[ЗАКАЗ, шт (кратно 96)]],0))</f>
        <v>0</v>
      </c>
      <c r="J805" s="101" t="s">
        <v>1744</v>
      </c>
      <c r="K805" s="35"/>
      <c r="L805" s="35"/>
    </row>
    <row r="806" spans="2:12" ht="15.6" x14ac:dyDescent="0.3">
      <c r="B806" s="77"/>
      <c r="C806" s="78"/>
      <c r="D806" s="81" t="s">
        <v>1470</v>
      </c>
      <c r="E806" s="81" t="s">
        <v>1471</v>
      </c>
      <c r="F806" s="157">
        <v>1.02</v>
      </c>
      <c r="G806" s="157">
        <v>1.096774193548387</v>
      </c>
      <c r="H806" s="114"/>
      <c r="I806" s="82">
        <f>IF($J$32="Наличными",F806*H806,IF( $J$32="На р/с",Таблица132[[#This Row],[Цена при оплате на р/с, Евро]]*Таблица132[[#This Row],[ЗАКАЗ, шт (кратно 96)]],0))</f>
        <v>0</v>
      </c>
      <c r="J806" s="115"/>
      <c r="K806" s="35"/>
      <c r="L806" s="35"/>
    </row>
    <row r="807" spans="2:12" ht="15.6" hidden="1" x14ac:dyDescent="0.3">
      <c r="B807" s="77"/>
      <c r="C807" s="78"/>
      <c r="D807" s="104" t="s">
        <v>1675</v>
      </c>
      <c r="E807" s="104" t="s">
        <v>1662</v>
      </c>
      <c r="F807" s="104"/>
      <c r="G807" s="112">
        <v>0</v>
      </c>
      <c r="H807" s="113"/>
      <c r="I807" s="82">
        <f>IF($J$32="Наличными",F807*H807,IF( $J$32="На р/с",Таблица132[[#This Row],[Цена при оплате на р/с, Евро]]*Таблица132[[#This Row],[ЗАКАЗ, шт (кратно 96)]],0))</f>
        <v>0</v>
      </c>
      <c r="J807" s="106" t="s">
        <v>1744</v>
      </c>
      <c r="K807" s="35"/>
      <c r="L807" s="35"/>
    </row>
    <row r="808" spans="2:12" ht="15.6" x14ac:dyDescent="0.3">
      <c r="B808" s="77"/>
      <c r="C808" s="78"/>
      <c r="D808" s="81" t="s">
        <v>805</v>
      </c>
      <c r="E808" s="81" t="s">
        <v>806</v>
      </c>
      <c r="F808" s="157">
        <v>0.92</v>
      </c>
      <c r="G808" s="157">
        <v>0.989247311827957</v>
      </c>
      <c r="H808" s="114"/>
      <c r="I808" s="82">
        <f>IF($J$32="Наличными",F808*H808,IF( $J$32="На р/с",Таблица132[[#This Row],[Цена при оплате на р/с, Евро]]*Таблица132[[#This Row],[ЗАКАЗ, шт (кратно 96)]],0))</f>
        <v>0</v>
      </c>
      <c r="J808" s="115"/>
      <c r="K808" s="35"/>
      <c r="L808" s="35"/>
    </row>
    <row r="809" spans="2:12" ht="15.6" hidden="1" x14ac:dyDescent="0.3">
      <c r="B809" s="77"/>
      <c r="C809" s="78"/>
      <c r="D809" s="104" t="s">
        <v>1079</v>
      </c>
      <c r="E809" s="104" t="s">
        <v>1055</v>
      </c>
      <c r="F809" s="104"/>
      <c r="G809" s="112">
        <v>0</v>
      </c>
      <c r="H809" s="113"/>
      <c r="I809" s="82">
        <f>IF($J$32="Наличными",F809*H809,IF( $J$32="На р/с",Таблица132[[#This Row],[Цена при оплате на р/с, Евро]]*Таблица132[[#This Row],[ЗАКАЗ, шт (кратно 96)]],0))</f>
        <v>0</v>
      </c>
      <c r="J809" s="106" t="s">
        <v>1744</v>
      </c>
      <c r="K809" s="35"/>
      <c r="L809" s="35"/>
    </row>
    <row r="810" spans="2:12" ht="15.6" x14ac:dyDescent="0.3">
      <c r="B810" s="77"/>
      <c r="C810" s="78"/>
      <c r="D810" s="81" t="s">
        <v>762</v>
      </c>
      <c r="E810" s="81" t="s">
        <v>763</v>
      </c>
      <c r="F810" s="157">
        <v>1.02</v>
      </c>
      <c r="G810" s="157">
        <v>1.096774193548387</v>
      </c>
      <c r="H810" s="114"/>
      <c r="I810" s="82">
        <f>IF($J$32="Наличными",F810*H810,IF( $J$32="На р/с",Таблица132[[#This Row],[Цена при оплате на р/с, Евро]]*Таблица132[[#This Row],[ЗАКАЗ, шт (кратно 96)]],0))</f>
        <v>0</v>
      </c>
      <c r="J810" s="115"/>
      <c r="K810" s="35"/>
      <c r="L810" s="35"/>
    </row>
    <row r="811" spans="2:12" ht="15.6" hidden="1" x14ac:dyDescent="0.3">
      <c r="B811" s="77"/>
      <c r="C811" s="78"/>
      <c r="D811" s="104" t="s">
        <v>1625</v>
      </c>
      <c r="E811" s="104" t="s">
        <v>1663</v>
      </c>
      <c r="F811" s="104"/>
      <c r="G811" s="112">
        <v>0</v>
      </c>
      <c r="H811" s="113"/>
      <c r="I811" s="82">
        <f>IF($J$32="Наличными",F811*H811,IF( $J$32="На р/с",Таблица132[[#This Row],[Цена при оплате на р/с, Евро]]*Таблица132[[#This Row],[ЗАКАЗ, шт (кратно 96)]],0))</f>
        <v>0</v>
      </c>
      <c r="J811" s="106" t="s">
        <v>1744</v>
      </c>
      <c r="K811" s="35"/>
      <c r="L811" s="35"/>
    </row>
    <row r="812" spans="2:12" ht="15.6" x14ac:dyDescent="0.3">
      <c r="B812" s="77"/>
      <c r="C812" s="78"/>
      <c r="D812" s="81" t="s">
        <v>538</v>
      </c>
      <c r="E812" s="81" t="s">
        <v>539</v>
      </c>
      <c r="F812" s="157">
        <v>1.02</v>
      </c>
      <c r="G812" s="157">
        <v>1.096774193548387</v>
      </c>
      <c r="H812" s="114"/>
      <c r="I812" s="82">
        <f>IF($J$32="Наличными",F812*H812,IF( $J$32="На р/с",Таблица132[[#This Row],[Цена при оплате на р/с, Евро]]*Таблица132[[#This Row],[ЗАКАЗ, шт (кратно 96)]],0))</f>
        <v>0</v>
      </c>
      <c r="J812" s="115" t="s">
        <v>1671</v>
      </c>
      <c r="K812" s="35"/>
      <c r="L812" s="35"/>
    </row>
    <row r="813" spans="2:12" ht="15.6" x14ac:dyDescent="0.3">
      <c r="B813" s="77"/>
      <c r="C813" s="78"/>
      <c r="D813" s="81" t="s">
        <v>540</v>
      </c>
      <c r="E813" s="81" t="s">
        <v>541</v>
      </c>
      <c r="F813" s="157">
        <v>1.02</v>
      </c>
      <c r="G813" s="157">
        <v>1.096774193548387</v>
      </c>
      <c r="H813" s="114"/>
      <c r="I813" s="82">
        <f>IF($J$32="Наличными",F813*H813,IF( $J$32="На р/с",Таблица132[[#This Row],[Цена при оплате на р/с, Евро]]*Таблица132[[#This Row],[ЗАКАЗ, шт (кратно 96)]],0))</f>
        <v>0</v>
      </c>
      <c r="J813" s="115"/>
      <c r="K813" s="35"/>
      <c r="L813" s="35"/>
    </row>
    <row r="814" spans="2:12" ht="15.6" x14ac:dyDescent="0.3">
      <c r="B814" s="77"/>
      <c r="C814" s="78"/>
      <c r="D814" s="81" t="s">
        <v>542</v>
      </c>
      <c r="E814" s="81" t="s">
        <v>543</v>
      </c>
      <c r="F814" s="157">
        <v>1.02</v>
      </c>
      <c r="G814" s="157">
        <v>1.096774193548387</v>
      </c>
      <c r="H814" s="114"/>
      <c r="I814" s="82">
        <f>IF($J$32="Наличными",F814*H814,IF( $J$32="На р/с",Таблица132[[#This Row],[Цена при оплате на р/с, Евро]]*Таблица132[[#This Row],[ЗАКАЗ, шт (кратно 96)]],0))</f>
        <v>0</v>
      </c>
      <c r="J814" s="115"/>
      <c r="K814" s="35"/>
      <c r="L814" s="35"/>
    </row>
    <row r="815" spans="2:12" ht="15.6" hidden="1" x14ac:dyDescent="0.3">
      <c r="B815" s="77"/>
      <c r="C815" s="78"/>
      <c r="D815" s="104" t="s">
        <v>1080</v>
      </c>
      <c r="E815" s="104" t="s">
        <v>1056</v>
      </c>
      <c r="F815" s="104"/>
      <c r="G815" s="112">
        <v>0</v>
      </c>
      <c r="H815" s="113"/>
      <c r="I815" s="82">
        <f>IF($J$32="Наличными",F815*H815,IF( $J$32="На р/с",Таблица132[[#This Row],[Цена при оплате на р/с, Евро]]*Таблица132[[#This Row],[ЗАКАЗ, шт (кратно 96)]],0))</f>
        <v>0</v>
      </c>
      <c r="J815" s="106" t="s">
        <v>1744</v>
      </c>
      <c r="K815" s="35"/>
      <c r="L815" s="35"/>
    </row>
    <row r="816" spans="2:12" ht="15.6" x14ac:dyDescent="0.3">
      <c r="B816" s="77"/>
      <c r="C816" s="78"/>
      <c r="D816" s="81" t="s">
        <v>764</v>
      </c>
      <c r="E816" s="81" t="s">
        <v>765</v>
      </c>
      <c r="F816" s="157">
        <v>1.02</v>
      </c>
      <c r="G816" s="157">
        <v>1.096774193548387</v>
      </c>
      <c r="H816" s="114"/>
      <c r="I816" s="82">
        <f>IF($J$32="Наличными",F816*H816,IF( $J$32="На р/с",Таблица132[[#This Row],[Цена при оплате на р/с, Евро]]*Таблица132[[#This Row],[ЗАКАЗ, шт (кратно 96)]],0))</f>
        <v>0</v>
      </c>
      <c r="J816" s="115"/>
      <c r="K816" s="35"/>
      <c r="L816" s="35"/>
    </row>
    <row r="817" spans="2:16" ht="15.6" x14ac:dyDescent="0.3">
      <c r="B817" s="77"/>
      <c r="C817" s="78"/>
      <c r="D817" s="81" t="s">
        <v>544</v>
      </c>
      <c r="E817" s="81" t="s">
        <v>545</v>
      </c>
      <c r="F817" s="157">
        <v>1.02</v>
      </c>
      <c r="G817" s="157">
        <v>1.096774193548387</v>
      </c>
      <c r="H817" s="114"/>
      <c r="I817" s="82">
        <f>IF($J$32="Наличными",F817*H817,IF( $J$32="На р/с",Таблица132[[#This Row],[Цена при оплате на р/с, Евро]]*Таблица132[[#This Row],[ЗАКАЗ, шт (кратно 96)]],0))</f>
        <v>0</v>
      </c>
      <c r="J817" s="115"/>
      <c r="K817" s="35"/>
      <c r="L817" s="35"/>
    </row>
    <row r="818" spans="2:16" ht="15.6" hidden="1" x14ac:dyDescent="0.3">
      <c r="B818" s="77"/>
      <c r="C818" s="78"/>
      <c r="D818" s="104" t="s">
        <v>783</v>
      </c>
      <c r="E818" s="104" t="s">
        <v>784</v>
      </c>
      <c r="F818" s="104"/>
      <c r="G818" s="112">
        <v>0</v>
      </c>
      <c r="H818" s="113"/>
      <c r="I818" s="82">
        <f>IF($J$32="Наличными",F818*H818,IF( $J$32="На р/с",Таблица132[[#This Row],[Цена при оплате на р/с, Евро]]*Таблица132[[#This Row],[ЗАКАЗ, шт (кратно 96)]],0))</f>
        <v>0</v>
      </c>
      <c r="J818" s="106" t="s">
        <v>1744</v>
      </c>
      <c r="K818" s="35"/>
      <c r="L818" s="35"/>
    </row>
    <row r="819" spans="2:16" ht="15.6" x14ac:dyDescent="0.3">
      <c r="B819" s="77"/>
      <c r="C819" s="78"/>
      <c r="D819" s="81" t="s">
        <v>546</v>
      </c>
      <c r="E819" s="81" t="s">
        <v>547</v>
      </c>
      <c r="F819" s="157">
        <v>1.02</v>
      </c>
      <c r="G819" s="157">
        <v>1.096774193548387</v>
      </c>
      <c r="H819" s="114"/>
      <c r="I819" s="82">
        <f>IF($J$32="Наличными",F819*H819,IF( $J$32="На р/с",Таблица132[[#This Row],[Цена при оплате на р/с, Евро]]*Таблица132[[#This Row],[ЗАКАЗ, шт (кратно 96)]],0))</f>
        <v>0</v>
      </c>
      <c r="J819" s="115"/>
      <c r="K819" s="35"/>
      <c r="L819" s="35"/>
    </row>
    <row r="820" spans="2:16" ht="15.6" hidden="1" x14ac:dyDescent="0.3">
      <c r="B820" s="77"/>
      <c r="C820" s="78"/>
      <c r="D820" s="104" t="s">
        <v>1081</v>
      </c>
      <c r="E820" s="104" t="s">
        <v>1057</v>
      </c>
      <c r="F820" s="104"/>
      <c r="G820" s="112">
        <v>0</v>
      </c>
      <c r="H820" s="113"/>
      <c r="I820" s="82">
        <f>IF($J$32="Наличными",F820*H820,IF( $J$32="На р/с",Таблица132[[#This Row],[Цена при оплате на р/с, Евро]]*Таблица132[[#This Row],[ЗАКАЗ, шт (кратно 96)]],0))</f>
        <v>0</v>
      </c>
      <c r="J820" s="106" t="s">
        <v>1744</v>
      </c>
      <c r="K820" s="35"/>
      <c r="L820" s="35"/>
      <c r="M820" s="35"/>
      <c r="N820" s="35"/>
      <c r="O820" s="35"/>
      <c r="P820" s="35"/>
    </row>
    <row r="821" spans="2:16" ht="15.6" x14ac:dyDescent="0.3">
      <c r="B821" s="77"/>
      <c r="C821" s="78"/>
      <c r="D821" s="81" t="s">
        <v>766</v>
      </c>
      <c r="E821" s="81" t="s">
        <v>767</v>
      </c>
      <c r="F821" s="157">
        <v>1.02</v>
      </c>
      <c r="G821" s="157">
        <v>1.096774193548387</v>
      </c>
      <c r="H821" s="114"/>
      <c r="I821" s="82">
        <f>IF($J$32="Наличными",F821*H821,IF( $J$32="На р/с",Таблица132[[#This Row],[Цена при оплате на р/с, Евро]]*Таблица132[[#This Row],[ЗАКАЗ, шт (кратно 96)]],0))</f>
        <v>0</v>
      </c>
      <c r="J821" s="115"/>
      <c r="K821" s="35"/>
      <c r="L821" s="35"/>
      <c r="M821" s="35"/>
      <c r="N821" s="35"/>
      <c r="O821" s="35"/>
      <c r="P821" s="35"/>
    </row>
    <row r="822" spans="2:16" ht="15.6" x14ac:dyDescent="0.3">
      <c r="B822" s="77"/>
      <c r="C822" s="78"/>
      <c r="D822" s="81" t="s">
        <v>756</v>
      </c>
      <c r="E822" s="81" t="s">
        <v>757</v>
      </c>
      <c r="F822" s="157">
        <v>1.02</v>
      </c>
      <c r="G822" s="157">
        <v>1.096774193548387</v>
      </c>
      <c r="H822" s="114"/>
      <c r="I822" s="82">
        <f>IF($J$32="Наличными",F822*H822,IF( $J$32="На р/с",Таблица132[[#This Row],[Цена при оплате на р/с, Евро]]*Таблица132[[#This Row],[ЗАКАЗ, шт (кратно 96)]],0))</f>
        <v>0</v>
      </c>
      <c r="J822" s="115"/>
      <c r="K822" s="35"/>
      <c r="L822" s="35"/>
      <c r="M822" s="35"/>
      <c r="N822" s="35"/>
      <c r="O822" s="35"/>
      <c r="P822" s="35"/>
    </row>
    <row r="823" spans="2:16" ht="15.6" x14ac:dyDescent="0.3">
      <c r="B823" s="77"/>
      <c r="C823" s="78"/>
      <c r="D823" s="81" t="s">
        <v>758</v>
      </c>
      <c r="E823" s="81" t="s">
        <v>759</v>
      </c>
      <c r="F823" s="157">
        <v>1.02</v>
      </c>
      <c r="G823" s="157">
        <v>1.096774193548387</v>
      </c>
      <c r="H823" s="114"/>
      <c r="I823" s="82">
        <f>IF($J$32="Наличными",F823*H823,IF( $J$32="На р/с",Таблица132[[#This Row],[Цена при оплате на р/с, Евро]]*Таблица132[[#This Row],[ЗАКАЗ, шт (кратно 96)]],0))</f>
        <v>0</v>
      </c>
      <c r="J823" s="115"/>
      <c r="K823" s="35"/>
      <c r="L823" s="35"/>
      <c r="M823" s="35"/>
      <c r="N823" s="35"/>
      <c r="O823" s="35"/>
      <c r="P823" s="35"/>
    </row>
    <row r="824" spans="2:16" ht="15.6" x14ac:dyDescent="0.3">
      <c r="B824" s="77"/>
      <c r="C824" s="78"/>
      <c r="D824" s="81" t="s">
        <v>548</v>
      </c>
      <c r="E824" s="81" t="s">
        <v>1656</v>
      </c>
      <c r="F824" s="157">
        <v>1.02</v>
      </c>
      <c r="G824" s="157">
        <v>1.096774193548387</v>
      </c>
      <c r="H824" s="114"/>
      <c r="I824" s="82">
        <f>IF($J$32="Наличными",F824*H824,IF( $J$32="На р/с",Таблица132[[#This Row],[Цена при оплате на р/с, Евро]]*Таблица132[[#This Row],[ЗАКАЗ, шт (кратно 96)]],0))</f>
        <v>0</v>
      </c>
      <c r="J824" s="115"/>
      <c r="K824" s="35"/>
      <c r="L824" s="35"/>
      <c r="M824" s="35"/>
      <c r="N824" s="35"/>
      <c r="O824" s="35"/>
      <c r="P824" s="35"/>
    </row>
    <row r="825" spans="2:16" ht="15.6" hidden="1" x14ac:dyDescent="0.3">
      <c r="B825" s="77"/>
      <c r="C825" s="78"/>
      <c r="D825" s="104" t="s">
        <v>760</v>
      </c>
      <c r="E825" s="104" t="s">
        <v>761</v>
      </c>
      <c r="F825" s="104"/>
      <c r="G825" s="112">
        <v>0</v>
      </c>
      <c r="H825" s="113"/>
      <c r="I825" s="82">
        <f>IF($J$32="Наличными",F825*H825,IF( $J$32="На р/с",Таблица132[[#This Row],[Цена при оплате на р/с, Евро]]*Таблица132[[#This Row],[ЗАКАЗ, шт (кратно 96)]],0))</f>
        <v>0</v>
      </c>
      <c r="J825" s="106" t="s">
        <v>1744</v>
      </c>
      <c r="K825" s="35"/>
      <c r="L825" s="35"/>
      <c r="M825" s="35"/>
      <c r="N825" s="35"/>
      <c r="O825" s="35"/>
      <c r="P825" s="35"/>
    </row>
    <row r="826" spans="2:16" ht="15.6" x14ac:dyDescent="0.3">
      <c r="B826" s="77"/>
      <c r="C826" s="78"/>
      <c r="D826" s="81" t="s">
        <v>549</v>
      </c>
      <c r="E826" s="81" t="s">
        <v>550</v>
      </c>
      <c r="F826" s="157">
        <v>1.02</v>
      </c>
      <c r="G826" s="157">
        <v>1.096774193548387</v>
      </c>
      <c r="H826" s="114"/>
      <c r="I826" s="82">
        <f>IF($J$32="Наличными",F826*H826,IF( $J$32="На р/с",Таблица132[[#This Row],[Цена при оплате на р/с, Евро]]*Таблица132[[#This Row],[ЗАКАЗ, шт (кратно 96)]],0))</f>
        <v>0</v>
      </c>
      <c r="J826" s="115"/>
      <c r="K826" s="35"/>
      <c r="L826" s="35"/>
      <c r="M826" s="35"/>
      <c r="N826" s="35"/>
      <c r="O826" s="35"/>
      <c r="P826" s="35"/>
    </row>
    <row r="827" spans="2:16" ht="15.6" x14ac:dyDescent="0.3">
      <c r="B827" s="77"/>
      <c r="C827" s="78"/>
      <c r="D827" s="81" t="s">
        <v>768</v>
      </c>
      <c r="E827" s="81" t="s">
        <v>769</v>
      </c>
      <c r="F827" s="157">
        <v>1.02</v>
      </c>
      <c r="G827" s="157">
        <v>1.096774193548387</v>
      </c>
      <c r="H827" s="114"/>
      <c r="I827" s="82">
        <f>IF($J$32="Наличными",F827*H827,IF( $J$32="На р/с",Таблица132[[#This Row],[Цена при оплате на р/с, Евро]]*Таблица132[[#This Row],[ЗАКАЗ, шт (кратно 96)]],0))</f>
        <v>0</v>
      </c>
      <c r="J827" s="115"/>
      <c r="K827" s="35"/>
      <c r="L827" s="35"/>
      <c r="M827" s="35"/>
      <c r="N827" s="35"/>
      <c r="O827" s="35"/>
      <c r="P827" s="35"/>
    </row>
    <row r="828" spans="2:16" ht="15.6" hidden="1" x14ac:dyDescent="0.3">
      <c r="B828" s="77"/>
      <c r="C828" s="78"/>
      <c r="D828" s="104" t="s">
        <v>1083</v>
      </c>
      <c r="E828" s="104" t="s">
        <v>1059</v>
      </c>
      <c r="F828" s="104"/>
      <c r="G828" s="112">
        <v>0</v>
      </c>
      <c r="H828" s="113"/>
      <c r="I828" s="82">
        <f>IF($J$32="Наличными",F828*H828,IF( $J$32="На р/с",Таблица132[[#This Row],[Цена при оплате на р/с, Евро]]*Таблица132[[#This Row],[ЗАКАЗ, шт (кратно 96)]],0))</f>
        <v>0</v>
      </c>
      <c r="J828" s="106" t="s">
        <v>1744</v>
      </c>
      <c r="K828" s="35"/>
      <c r="L828" s="35"/>
      <c r="M828" s="35"/>
      <c r="N828" s="35"/>
      <c r="O828" s="35"/>
      <c r="P828" s="35"/>
    </row>
    <row r="829" spans="2:16" ht="15.6" x14ac:dyDescent="0.3">
      <c r="B829" s="77"/>
      <c r="C829" s="78"/>
      <c r="D829" s="81" t="s">
        <v>773</v>
      </c>
      <c r="E829" s="81" t="s">
        <v>774</v>
      </c>
      <c r="F829" s="157">
        <v>1.02</v>
      </c>
      <c r="G829" s="157">
        <v>1.096774193548387</v>
      </c>
      <c r="H829" s="114"/>
      <c r="I829" s="82">
        <f>IF($J$32="Наличными",F829*H829,IF( $J$32="На р/с",Таблица132[[#This Row],[Цена при оплате на р/с, Евро]]*Таблица132[[#This Row],[ЗАКАЗ, шт (кратно 96)]],0))</f>
        <v>0</v>
      </c>
      <c r="J829" s="115"/>
      <c r="K829" s="35"/>
      <c r="L829" s="35"/>
      <c r="M829" s="35"/>
      <c r="N829" s="35"/>
      <c r="O829" s="35"/>
      <c r="P829" s="35"/>
    </row>
    <row r="830" spans="2:16" ht="15.6" x14ac:dyDescent="0.3">
      <c r="B830" s="77"/>
      <c r="C830" s="78"/>
      <c r="D830" s="81" t="s">
        <v>775</v>
      </c>
      <c r="E830" s="81" t="s">
        <v>776</v>
      </c>
      <c r="F830" s="157">
        <v>1.02</v>
      </c>
      <c r="G830" s="157">
        <v>1.096774193548387</v>
      </c>
      <c r="H830" s="114"/>
      <c r="I830" s="82">
        <f>IF($J$32="Наличными",F830*H830,IF( $J$32="На р/с",Таблица132[[#This Row],[Цена при оплате на р/с, Евро]]*Таблица132[[#This Row],[ЗАКАЗ, шт (кратно 96)]],0))</f>
        <v>0</v>
      </c>
      <c r="J830" s="115"/>
      <c r="K830" s="35"/>
      <c r="L830" s="35"/>
      <c r="M830" s="35"/>
      <c r="N830" s="35"/>
      <c r="O830" s="35"/>
      <c r="P830" s="35"/>
    </row>
    <row r="831" spans="2:16" ht="15.6" x14ac:dyDescent="0.3">
      <c r="B831" s="77"/>
      <c r="C831" s="78"/>
      <c r="D831" s="81" t="s">
        <v>779</v>
      </c>
      <c r="E831" s="81" t="s">
        <v>780</v>
      </c>
      <c r="F831" s="157">
        <v>1.02</v>
      </c>
      <c r="G831" s="157">
        <v>1.096774193548387</v>
      </c>
      <c r="H831" s="114"/>
      <c r="I831" s="82">
        <f>IF($J$32="Наличными",F831*H831,IF( $J$32="На р/с",Таблица132[[#This Row],[Цена при оплате на р/с, Евро]]*Таблица132[[#This Row],[ЗАКАЗ, шт (кратно 96)]],0))</f>
        <v>0</v>
      </c>
      <c r="J831" s="115"/>
      <c r="K831" s="35"/>
      <c r="L831" s="35"/>
      <c r="M831" s="35"/>
      <c r="N831" s="35"/>
      <c r="O831" s="35"/>
      <c r="P831" s="35"/>
    </row>
    <row r="832" spans="2:16" ht="15.6" x14ac:dyDescent="0.3">
      <c r="B832" s="77"/>
      <c r="C832" s="78"/>
      <c r="D832" s="81" t="s">
        <v>781</v>
      </c>
      <c r="E832" s="81" t="s">
        <v>782</v>
      </c>
      <c r="F832" s="157">
        <v>1.02</v>
      </c>
      <c r="G832" s="157">
        <v>1.096774193548387</v>
      </c>
      <c r="H832" s="114"/>
      <c r="I832" s="82">
        <f>IF($J$32="Наличными",F832*H832,IF( $J$32="На р/с",Таблица132[[#This Row],[Цена при оплате на р/с, Евро]]*Таблица132[[#This Row],[ЗАКАЗ, шт (кратно 96)]],0))</f>
        <v>0</v>
      </c>
      <c r="J832" s="115" t="s">
        <v>1673</v>
      </c>
      <c r="K832" s="35"/>
      <c r="L832" s="35"/>
      <c r="M832" s="35"/>
      <c r="N832" s="35"/>
      <c r="O832" s="35"/>
      <c r="P832" s="35"/>
    </row>
    <row r="833" spans="2:16" ht="15.6" x14ac:dyDescent="0.3">
      <c r="B833" s="77"/>
      <c r="C833" s="78"/>
      <c r="D833" s="81" t="s">
        <v>785</v>
      </c>
      <c r="E833" s="81" t="s">
        <v>786</v>
      </c>
      <c r="F833" s="157">
        <v>1.02</v>
      </c>
      <c r="G833" s="157">
        <v>1.096774193548387</v>
      </c>
      <c r="H833" s="114"/>
      <c r="I833" s="82">
        <f>IF($J$32="Наличными",F833*H833,IF( $J$32="На р/с",Таблица132[[#This Row],[Цена при оплате на р/с, Евро]]*Таблица132[[#This Row],[ЗАКАЗ, шт (кратно 96)]],0))</f>
        <v>0</v>
      </c>
      <c r="J833" s="115"/>
      <c r="K833" s="35"/>
      <c r="L833" s="35"/>
      <c r="M833" s="35"/>
      <c r="N833" s="35"/>
      <c r="O833" s="35"/>
      <c r="P833" s="35"/>
    </row>
    <row r="834" spans="2:16" ht="15.6" x14ac:dyDescent="0.3">
      <c r="B834" s="77"/>
      <c r="C834" s="78"/>
      <c r="D834" s="81" t="s">
        <v>551</v>
      </c>
      <c r="E834" s="81" t="s">
        <v>772</v>
      </c>
      <c r="F834" s="157">
        <v>1.02</v>
      </c>
      <c r="G834" s="157">
        <v>1.096774193548387</v>
      </c>
      <c r="H834" s="114"/>
      <c r="I834" s="82">
        <f>IF($J$32="Наличными",F834*H834,IF( $J$32="На р/с",Таблица132[[#This Row],[Цена при оплате на р/с, Евро]]*Таблица132[[#This Row],[ЗАКАЗ, шт (кратно 96)]],0))</f>
        <v>0</v>
      </c>
      <c r="J834" s="115"/>
      <c r="K834" s="35"/>
      <c r="L834" s="35"/>
      <c r="M834" s="35"/>
      <c r="N834" s="35"/>
      <c r="O834" s="35"/>
      <c r="P834" s="35"/>
    </row>
    <row r="835" spans="2:16" ht="15.6" hidden="1" x14ac:dyDescent="0.3">
      <c r="B835" s="77"/>
      <c r="C835" s="78"/>
      <c r="D835" s="104" t="s">
        <v>1082</v>
      </c>
      <c r="E835" s="104" t="s">
        <v>1058</v>
      </c>
      <c r="F835" s="104"/>
      <c r="G835" s="112">
        <v>0</v>
      </c>
      <c r="H835" s="113"/>
      <c r="I835" s="82">
        <f>IF($J$32="Наличными",F835*H835,IF( $J$32="На р/с",Таблица132[[#This Row],[Цена при оплате на р/с, Евро]]*Таблица132[[#This Row],[ЗАКАЗ, шт (кратно 96)]],0))</f>
        <v>0</v>
      </c>
      <c r="J835" s="106" t="s">
        <v>1744</v>
      </c>
      <c r="K835" s="34"/>
      <c r="L835" s="34"/>
      <c r="M835" s="35"/>
      <c r="N835" s="35"/>
      <c r="O835" s="35"/>
      <c r="P835" s="69"/>
    </row>
    <row r="836" spans="2:16" ht="15.6" x14ac:dyDescent="0.3">
      <c r="B836" s="77"/>
      <c r="C836" s="78"/>
      <c r="D836" s="81" t="s">
        <v>770</v>
      </c>
      <c r="E836" s="81" t="s">
        <v>771</v>
      </c>
      <c r="F836" s="157">
        <v>1.02</v>
      </c>
      <c r="G836" s="157">
        <v>1.096774193548387</v>
      </c>
      <c r="H836" s="114"/>
      <c r="I836" s="82">
        <f>IF($J$32="Наличными",F836*H836,IF( $J$32="На р/с",Таблица132[[#This Row],[Цена при оплате на р/с, Евро]]*Таблица132[[#This Row],[ЗАКАЗ, шт (кратно 96)]],0))</f>
        <v>0</v>
      </c>
      <c r="J836" s="115"/>
      <c r="K836" s="34"/>
      <c r="L836" s="34"/>
      <c r="M836" s="35"/>
      <c r="N836" s="35"/>
      <c r="O836" s="35"/>
      <c r="P836" s="69"/>
    </row>
    <row r="837" spans="2:16" ht="15.6" hidden="1" x14ac:dyDescent="0.3">
      <c r="B837" s="77"/>
      <c r="C837" s="78"/>
      <c r="D837" s="104" t="s">
        <v>1084</v>
      </c>
      <c r="E837" s="104" t="s">
        <v>1060</v>
      </c>
      <c r="F837" s="104"/>
      <c r="G837" s="112">
        <v>0</v>
      </c>
      <c r="H837" s="113"/>
      <c r="I837" s="82">
        <f>IF($J$32="Наличными",F837*H837,IF( $J$32="На р/с",Таблица132[[#This Row],[Цена при оплате на р/с, Евро]]*Таблица132[[#This Row],[ЗАКАЗ, шт (кратно 96)]],0))</f>
        <v>0</v>
      </c>
      <c r="J837" s="106" t="s">
        <v>1744</v>
      </c>
      <c r="K837" s="34"/>
      <c r="L837" s="34"/>
      <c r="M837" s="35"/>
      <c r="N837" s="35"/>
      <c r="O837" s="35"/>
      <c r="P837" s="35"/>
    </row>
    <row r="838" spans="2:16" ht="15.6" x14ac:dyDescent="0.3">
      <c r="B838" s="77"/>
      <c r="C838" s="78"/>
      <c r="D838" s="81" t="s">
        <v>777</v>
      </c>
      <c r="E838" s="81" t="s">
        <v>778</v>
      </c>
      <c r="F838" s="157">
        <v>1.02</v>
      </c>
      <c r="G838" s="157">
        <v>1.096774193548387</v>
      </c>
      <c r="H838" s="114"/>
      <c r="I838" s="82">
        <f>IF($J$32="Наличными",F838*H838,IF( $J$32="На р/с",Таблица132[[#This Row],[Цена при оплате на р/с, Евро]]*Таблица132[[#This Row],[ЗАКАЗ, шт (кратно 96)]],0))</f>
        <v>0</v>
      </c>
      <c r="J838" s="115"/>
      <c r="K838" s="34"/>
      <c r="L838" s="34"/>
      <c r="M838" s="35"/>
      <c r="N838" s="35"/>
      <c r="O838" s="35"/>
      <c r="P838" s="35"/>
    </row>
    <row r="839" spans="2:16" ht="15.6" x14ac:dyDescent="0.3">
      <c r="B839" s="77"/>
      <c r="C839" s="78"/>
      <c r="D839" s="81" t="s">
        <v>552</v>
      </c>
      <c r="E839" s="81" t="s">
        <v>553</v>
      </c>
      <c r="F839" s="157">
        <v>1.02</v>
      </c>
      <c r="G839" s="157">
        <v>1.096774193548387</v>
      </c>
      <c r="H839" s="114"/>
      <c r="I839" s="82">
        <f>IF($J$32="Наличными",F839*H839,IF( $J$32="На р/с",Таблица132[[#This Row],[Цена при оплате на р/с, Евро]]*Таблица132[[#This Row],[ЗАКАЗ, шт (кратно 96)]],0))</f>
        <v>0</v>
      </c>
      <c r="J839" s="115"/>
      <c r="K839" s="34"/>
      <c r="L839" s="34"/>
      <c r="M839" s="35"/>
      <c r="N839" s="35"/>
      <c r="O839" s="35"/>
      <c r="P839" s="35"/>
    </row>
    <row r="840" spans="2:16" ht="15.6" hidden="1" x14ac:dyDescent="0.3">
      <c r="B840" s="77"/>
      <c r="C840" s="78"/>
      <c r="D840" s="107" t="s">
        <v>1472</v>
      </c>
      <c r="E840" s="107" t="s">
        <v>1473</v>
      </c>
      <c r="F840" s="107"/>
      <c r="G840" s="111">
        <v>0</v>
      </c>
      <c r="H840" s="107"/>
      <c r="I840" s="82">
        <f>IF($J$32="Наличными",F840*H840,IF( $J$32="На р/с",Таблица132[[#This Row],[Цена при оплате на р/с, Евро]]*Таблица132[[#This Row],[ЗАКАЗ, шт (кратно 96)]],0))</f>
        <v>0</v>
      </c>
      <c r="J840" s="110" t="s">
        <v>1744</v>
      </c>
      <c r="K840" s="34"/>
      <c r="L840" s="34"/>
      <c r="M840" s="35"/>
      <c r="N840" s="35"/>
      <c r="O840" s="35"/>
      <c r="P840" s="35"/>
    </row>
    <row r="841" spans="2:16" ht="15.6" hidden="1" x14ac:dyDescent="0.3">
      <c r="B841" s="77"/>
      <c r="C841" s="78"/>
      <c r="D841" s="99" t="s">
        <v>554</v>
      </c>
      <c r="E841" s="99" t="s">
        <v>1651</v>
      </c>
      <c r="F841" s="99"/>
      <c r="G841" s="100">
        <v>0</v>
      </c>
      <c r="H841" s="99"/>
      <c r="I841" s="82">
        <f>IF($J$32="Наличными",F841*H841,IF( $J$32="На р/с",Таблица132[[#This Row],[Цена при оплате на р/с, Евро]]*Таблица132[[#This Row],[ЗАКАЗ, шт (кратно 96)]],0))</f>
        <v>0</v>
      </c>
      <c r="J841" s="101" t="s">
        <v>1744</v>
      </c>
      <c r="K841" s="34"/>
      <c r="L841" s="34"/>
      <c r="M841" s="35"/>
      <c r="N841" s="35"/>
      <c r="O841" s="35"/>
      <c r="P841" s="35"/>
    </row>
    <row r="842" spans="2:16" ht="15.6" x14ac:dyDescent="0.3">
      <c r="B842" s="77"/>
      <c r="C842" s="78"/>
      <c r="D842" s="81" t="s">
        <v>1496</v>
      </c>
      <c r="E842" s="81" t="s">
        <v>1497</v>
      </c>
      <c r="F842" s="157">
        <v>1.85</v>
      </c>
      <c r="G842" s="157">
        <v>1.989247311827957</v>
      </c>
      <c r="H842" s="114"/>
      <c r="I842" s="82">
        <f>IF($J$32="Наличными",F842*H842,IF( $J$32="На р/с",Таблица132[[#This Row],[Цена при оплате на р/с, Евро]]*Таблица132[[#This Row],[ЗАКАЗ, шт (кратно 96)]],0))</f>
        <v>0</v>
      </c>
      <c r="J842" s="115"/>
      <c r="K842" s="34"/>
      <c r="L842" s="34"/>
      <c r="M842" s="35"/>
      <c r="N842" s="35"/>
      <c r="O842" s="35"/>
      <c r="P842" s="35"/>
    </row>
    <row r="843" spans="2:16" ht="15.6" hidden="1" x14ac:dyDescent="0.3">
      <c r="B843" s="77"/>
      <c r="C843" s="78"/>
      <c r="D843" s="104" t="s">
        <v>1605</v>
      </c>
      <c r="E843" s="104" t="s">
        <v>1637</v>
      </c>
      <c r="F843" s="104"/>
      <c r="G843" s="105">
        <v>0</v>
      </c>
      <c r="H843" s="104"/>
      <c r="I843" s="82">
        <f>IF($J$32="Наличными",F843*H843,IF( $J$32="На р/с",Таблица132[[#This Row],[Цена при оплате на р/с, Евро]]*Таблица132[[#This Row],[ЗАКАЗ, шт (кратно 96)]],0))</f>
        <v>0</v>
      </c>
      <c r="J843" s="106" t="s">
        <v>1744</v>
      </c>
      <c r="K843" s="34"/>
      <c r="L843" s="34"/>
      <c r="M843" s="35"/>
      <c r="N843" s="35"/>
      <c r="O843" s="35"/>
      <c r="P843" s="35"/>
    </row>
    <row r="844" spans="2:16" ht="15.6" x14ac:dyDescent="0.3">
      <c r="B844" s="77"/>
      <c r="C844" s="78"/>
      <c r="D844" s="81" t="s">
        <v>555</v>
      </c>
      <c r="E844" s="81" t="s">
        <v>556</v>
      </c>
      <c r="F844" s="157">
        <v>1.85</v>
      </c>
      <c r="G844" s="157">
        <v>1.989247311827957</v>
      </c>
      <c r="H844" s="114"/>
      <c r="I844" s="82">
        <f>IF($J$32="Наличными",F844*H844,IF( $J$32="На р/с",Таблица132[[#This Row],[Цена при оплате на р/с, Евро]]*Таблица132[[#This Row],[ЗАКАЗ, шт (кратно 96)]],0))</f>
        <v>0</v>
      </c>
      <c r="J844" s="115"/>
      <c r="K844" s="34"/>
      <c r="L844" s="34"/>
      <c r="M844" s="35"/>
      <c r="N844" s="35"/>
      <c r="O844" s="35"/>
      <c r="P844" s="35"/>
    </row>
    <row r="845" spans="2:16" ht="15.6" hidden="1" x14ac:dyDescent="0.3">
      <c r="B845" s="77"/>
      <c r="C845" s="78"/>
      <c r="D845" s="104" t="s">
        <v>1474</v>
      </c>
      <c r="E845" s="104" t="s">
        <v>1475</v>
      </c>
      <c r="F845" s="104"/>
      <c r="G845" s="105">
        <v>0</v>
      </c>
      <c r="H845" s="104"/>
      <c r="I845" s="82">
        <f>IF($J$32="Наличными",F845*H845,IF( $J$32="На р/с",Таблица132[[#This Row],[Цена при оплате на р/с, Евро]]*Таблица132[[#This Row],[ЗАКАЗ, шт (кратно 96)]],0))</f>
        <v>0</v>
      </c>
      <c r="J845" s="106" t="s">
        <v>1744</v>
      </c>
      <c r="K845" s="34"/>
      <c r="L845" s="34"/>
      <c r="M845" s="35"/>
      <c r="N845" s="35"/>
      <c r="O845" s="35"/>
      <c r="P845" s="35"/>
    </row>
    <row r="846" spans="2:16" ht="15.6" x14ac:dyDescent="0.3">
      <c r="B846" s="77"/>
      <c r="C846" s="78"/>
      <c r="D846" s="81" t="s">
        <v>839</v>
      </c>
      <c r="E846" s="81" t="s">
        <v>840</v>
      </c>
      <c r="F846" s="157">
        <v>1.1599999999999999</v>
      </c>
      <c r="G846" s="157">
        <v>1.247311827956989</v>
      </c>
      <c r="H846" s="114"/>
      <c r="I846" s="82">
        <f>IF($J$32="Наличными",F846*H846,IF( $J$32="На р/с",Таблица132[[#This Row],[Цена при оплате на р/с, Евро]]*Таблица132[[#This Row],[ЗАКАЗ, шт (кратно 96)]],0))</f>
        <v>0</v>
      </c>
      <c r="J846" s="115"/>
      <c r="K846" s="34"/>
      <c r="L846" s="34"/>
      <c r="M846" s="35"/>
      <c r="N846" s="35"/>
      <c r="O846" s="35"/>
      <c r="P846" s="35"/>
    </row>
    <row r="847" spans="2:16" ht="15.6" hidden="1" x14ac:dyDescent="0.3">
      <c r="B847" s="77"/>
      <c r="C847" s="78"/>
      <c r="D847" s="107" t="s">
        <v>1401</v>
      </c>
      <c r="E847" s="107" t="s">
        <v>1402</v>
      </c>
      <c r="F847" s="107"/>
      <c r="G847" s="108">
        <v>0</v>
      </c>
      <c r="H847" s="109"/>
      <c r="I847" s="82">
        <f>IF($J$32="Наличными",F847*H847,IF( $J$32="На р/с",Таблица132[[#This Row],[Цена при оплате на р/с, Евро]]*Таблица132[[#This Row],[ЗАКАЗ, шт (кратно 96)]],0))</f>
        <v>0</v>
      </c>
      <c r="J847" s="110" t="s">
        <v>1744</v>
      </c>
      <c r="K847" s="34"/>
      <c r="L847" s="34"/>
      <c r="M847" s="35"/>
      <c r="N847" s="35"/>
      <c r="O847" s="35"/>
      <c r="P847" s="35"/>
    </row>
    <row r="848" spans="2:16" ht="15.6" hidden="1" x14ac:dyDescent="0.3">
      <c r="B848" s="77"/>
      <c r="C848" s="78"/>
      <c r="D848" s="65" t="s">
        <v>1403</v>
      </c>
      <c r="E848" s="65" t="s">
        <v>1404</v>
      </c>
      <c r="F848" s="65"/>
      <c r="G848" s="68">
        <v>0</v>
      </c>
      <c r="H848" s="65"/>
      <c r="I848" s="82">
        <f>IF($J$32="Наличными",F848*H848,IF( $J$32="На р/с",Таблица132[[#This Row],[Цена при оплате на р/с, Евро]]*Таблица132[[#This Row],[ЗАКАЗ, шт (кратно 96)]],0))</f>
        <v>0</v>
      </c>
      <c r="J848" s="70" t="s">
        <v>1744</v>
      </c>
      <c r="K848" s="34"/>
      <c r="L848" s="34"/>
      <c r="M848" s="35"/>
      <c r="N848" s="35"/>
      <c r="O848" s="35"/>
      <c r="P848" s="35"/>
    </row>
    <row r="849" spans="2:16" ht="15.6" hidden="1" x14ac:dyDescent="0.3">
      <c r="B849" s="77"/>
      <c r="C849" s="78"/>
      <c r="D849" s="99" t="s">
        <v>1405</v>
      </c>
      <c r="E849" s="99" t="s">
        <v>1406</v>
      </c>
      <c r="F849" s="99"/>
      <c r="G849" s="102">
        <v>0</v>
      </c>
      <c r="H849" s="103"/>
      <c r="I849" s="82">
        <f>IF($J$32="Наличными",F849*H849,IF( $J$32="На р/с",Таблица132[[#This Row],[Цена при оплате на р/с, Евро]]*Таблица132[[#This Row],[ЗАКАЗ, шт (кратно 96)]],0))</f>
        <v>0</v>
      </c>
      <c r="J849" s="101" t="s">
        <v>1744</v>
      </c>
      <c r="K849" s="34"/>
      <c r="L849" s="34"/>
      <c r="M849" s="35"/>
      <c r="N849" s="35"/>
      <c r="O849" s="35"/>
      <c r="P849" s="35"/>
    </row>
    <row r="850" spans="2:16" ht="15.6" x14ac:dyDescent="0.3">
      <c r="B850" s="77"/>
      <c r="C850" s="78"/>
      <c r="D850" s="81" t="s">
        <v>557</v>
      </c>
      <c r="E850" s="81" t="s">
        <v>558</v>
      </c>
      <c r="F850" s="157">
        <v>1.1599999999999999</v>
      </c>
      <c r="G850" s="157">
        <v>1.247311827956989</v>
      </c>
      <c r="H850" s="114"/>
      <c r="I850" s="82">
        <f>IF($J$32="Наличными",F850*H850,IF( $J$32="На р/с",Таблица132[[#This Row],[Цена при оплате на р/с, Евро]]*Таблица132[[#This Row],[ЗАКАЗ, шт (кратно 96)]],0))</f>
        <v>0</v>
      </c>
      <c r="J850" s="115"/>
      <c r="K850" s="34"/>
      <c r="L850" s="34"/>
      <c r="M850" s="35"/>
      <c r="N850" s="35"/>
      <c r="O850" s="35"/>
      <c r="P850" s="35"/>
    </row>
    <row r="851" spans="2:16" ht="15.6" x14ac:dyDescent="0.3">
      <c r="B851" s="77"/>
      <c r="C851" s="78"/>
      <c r="D851" s="81" t="s">
        <v>559</v>
      </c>
      <c r="E851" s="81" t="s">
        <v>560</v>
      </c>
      <c r="F851" s="157">
        <v>1.26</v>
      </c>
      <c r="G851" s="157">
        <v>1.3548387096774193</v>
      </c>
      <c r="H851" s="114"/>
      <c r="I851" s="82">
        <f>IF($J$32="Наличными",F851*H851,IF( $J$32="На р/с",Таблица132[[#This Row],[Цена при оплате на р/с, Евро]]*Таблица132[[#This Row],[ЗАКАЗ, шт (кратно 96)]],0))</f>
        <v>0</v>
      </c>
      <c r="J851" s="115"/>
      <c r="K851" s="34"/>
      <c r="L851" s="34"/>
      <c r="M851" s="35"/>
      <c r="N851" s="35"/>
      <c r="O851" s="35"/>
      <c r="P851" s="35"/>
    </row>
    <row r="852" spans="2:16" ht="15.6" x14ac:dyDescent="0.3">
      <c r="B852" s="77"/>
      <c r="C852" s="78"/>
      <c r="D852" s="81" t="s">
        <v>561</v>
      </c>
      <c r="E852" s="81" t="s">
        <v>562</v>
      </c>
      <c r="F852" s="157">
        <v>1.26</v>
      </c>
      <c r="G852" s="157">
        <v>1.3548387096774193</v>
      </c>
      <c r="H852" s="114"/>
      <c r="I852" s="82">
        <f>IF($J$32="Наличными",F852*H852,IF( $J$32="На р/с",Таблица132[[#This Row],[Цена при оплате на р/с, Евро]]*Таблица132[[#This Row],[ЗАКАЗ, шт (кратно 96)]],0))</f>
        <v>0</v>
      </c>
      <c r="J852" s="115"/>
    </row>
    <row r="853" spans="2:16" ht="15.6" hidden="1" x14ac:dyDescent="0.3">
      <c r="B853" s="77"/>
      <c r="C853" s="78"/>
      <c r="D853" s="104" t="s">
        <v>988</v>
      </c>
      <c r="E853" s="104" t="s">
        <v>1638</v>
      </c>
      <c r="F853" s="104"/>
      <c r="G853" s="105">
        <v>0</v>
      </c>
      <c r="H853" s="104"/>
      <c r="I853" s="82">
        <f>IF($J$32="Наличными",F853*H853,IF( $J$32="На р/с",Таблица132[[#This Row],[Цена при оплате на р/с, Евро]]*Таблица132[[#This Row],[ЗАКАЗ, шт (кратно 96)]],0))</f>
        <v>0</v>
      </c>
      <c r="J853" s="106" t="s">
        <v>1744</v>
      </c>
    </row>
    <row r="854" spans="2:16" ht="15.6" x14ac:dyDescent="0.3">
      <c r="B854" s="77"/>
      <c r="C854" s="78"/>
      <c r="D854" s="81" t="s">
        <v>563</v>
      </c>
      <c r="E854" s="81" t="s">
        <v>564</v>
      </c>
      <c r="F854" s="157">
        <v>1.1100000000000001</v>
      </c>
      <c r="G854" s="158">
        <v>1.1935483870967742</v>
      </c>
      <c r="H854" s="114"/>
      <c r="I854" s="82">
        <f>IF($J$32="Наличными",F854*H854,IF( $J$32="На р/с",Таблица132[[#This Row],[Цена при оплате на р/с, Евро]]*Таблица132[[#This Row],[ЗАКАЗ, шт (кратно 96)]],0))</f>
        <v>0</v>
      </c>
      <c r="J854" s="115"/>
    </row>
    <row r="855" spans="2:16" ht="15.6" x14ac:dyDescent="0.3">
      <c r="B855" s="77"/>
      <c r="C855" s="78"/>
      <c r="D855" s="83" t="s">
        <v>1745</v>
      </c>
      <c r="E855" s="83" t="s">
        <v>1746</v>
      </c>
      <c r="F855" s="159">
        <v>1.39</v>
      </c>
      <c r="G855" s="158">
        <v>1.4946236559139783</v>
      </c>
      <c r="H855" s="84"/>
      <c r="I855" s="82">
        <f>IF($J$32="Наличными",F855*H855,IF( $J$32="На р/с",Таблица132[[#This Row],[Цена при оплате на р/с, Евро]]*Таблица132[[#This Row],[ЗАКАЗ, шт (кратно 96)]],0))</f>
        <v>0</v>
      </c>
      <c r="J855" s="115"/>
    </row>
    <row r="856" spans="2:16" ht="15.6" x14ac:dyDescent="0.3">
      <c r="B856" s="77"/>
      <c r="C856" s="78"/>
      <c r="D856" s="83" t="s">
        <v>1747</v>
      </c>
      <c r="E856" s="83" t="s">
        <v>1748</v>
      </c>
      <c r="F856" s="159">
        <v>1.87</v>
      </c>
      <c r="G856" s="158">
        <v>2.010752688172043</v>
      </c>
      <c r="H856" s="84"/>
      <c r="I856" s="82">
        <f>IF($J$32="Наличными",F856*H856,IF( $J$32="На р/с",Таблица132[[#This Row],[Цена при оплате на р/с, Евро]]*Таблица132[[#This Row],[ЗАКАЗ, шт (кратно 96)]],0))</f>
        <v>0</v>
      </c>
      <c r="J856" s="115"/>
    </row>
    <row r="857" spans="2:16" ht="15.6" x14ac:dyDescent="0.3">
      <c r="B857" s="77"/>
      <c r="C857" s="78"/>
      <c r="D857" s="83" t="s">
        <v>1749</v>
      </c>
      <c r="E857" s="83" t="s">
        <v>1750</v>
      </c>
      <c r="F857" s="159">
        <v>1.1499999999999999</v>
      </c>
      <c r="G857" s="158">
        <v>1.236559139784946</v>
      </c>
      <c r="H857" s="84"/>
      <c r="I857" s="82">
        <f>IF($J$32="Наличными",F857*H857,IF( $J$32="На р/с",Таблица132[[#This Row],[Цена при оплате на р/с, Евро]]*Таблица132[[#This Row],[ЗАКАЗ, шт (кратно 96)]],0))</f>
        <v>0</v>
      </c>
      <c r="J857" s="115"/>
    </row>
    <row r="858" spans="2:16" ht="15.6" x14ac:dyDescent="0.3">
      <c r="B858" s="77"/>
      <c r="C858" s="78"/>
      <c r="D858" s="83" t="s">
        <v>1751</v>
      </c>
      <c r="E858" s="83" t="s">
        <v>1752</v>
      </c>
      <c r="F858" s="159">
        <v>1.49</v>
      </c>
      <c r="G858" s="158">
        <v>1.6021505376344085</v>
      </c>
      <c r="H858" s="84"/>
      <c r="I858" s="82">
        <f>IF($J$32="Наличными",F858*H858,IF( $J$32="На р/с",Таблица132[[#This Row],[Цена при оплате на р/с, Евро]]*Таблица132[[#This Row],[ЗАКАЗ, шт (кратно 96)]],0))</f>
        <v>0</v>
      </c>
      <c r="J858" s="115"/>
    </row>
    <row r="859" spans="2:16" ht="15.6" x14ac:dyDescent="0.3">
      <c r="B859" s="77"/>
      <c r="C859" s="78"/>
      <c r="D859" s="83" t="s">
        <v>1753</v>
      </c>
      <c r="E859" s="83" t="s">
        <v>1754</v>
      </c>
      <c r="F859" s="159">
        <v>1.1100000000000001</v>
      </c>
      <c r="G859" s="158">
        <v>1.1935483870967742</v>
      </c>
      <c r="H859" s="84"/>
      <c r="I859" s="82">
        <f>IF($J$32="Наличными",F859*H859,IF( $J$32="На р/с",Таблица132[[#This Row],[Цена при оплате на р/с, Евро]]*Таблица132[[#This Row],[ЗАКАЗ, шт (кратно 96)]],0))</f>
        <v>0</v>
      </c>
      <c r="J859" s="115"/>
    </row>
    <row r="860" spans="2:16" ht="15.6" x14ac:dyDescent="0.3">
      <c r="B860" s="77"/>
      <c r="C860" s="78"/>
      <c r="D860" s="83" t="s">
        <v>1755</v>
      </c>
      <c r="E860" s="83" t="s">
        <v>1756</v>
      </c>
      <c r="F860" s="159">
        <v>1.23</v>
      </c>
      <c r="G860" s="158">
        <v>1.3225806451612903</v>
      </c>
      <c r="H860" s="84"/>
      <c r="I860" s="82">
        <f>IF($J$32="Наличными",F860*H860,IF( $J$32="На р/с",Таблица132[[#This Row],[Цена при оплате на р/с, Евро]]*Таблица132[[#This Row],[ЗАКАЗ, шт (кратно 96)]],0))</f>
        <v>0</v>
      </c>
      <c r="J860" s="115"/>
    </row>
    <row r="861" spans="2:16" ht="15.6" x14ac:dyDescent="0.3">
      <c r="B861" s="77"/>
      <c r="C861" s="78"/>
      <c r="D861" s="83" t="s">
        <v>1757</v>
      </c>
      <c r="E861" s="83" t="s">
        <v>1758</v>
      </c>
      <c r="F861" s="159">
        <v>1.1299999999999999</v>
      </c>
      <c r="G861" s="158">
        <v>1.21505376344086</v>
      </c>
      <c r="H861" s="84"/>
      <c r="I861" s="82">
        <f>IF($J$32="Наличными",F861*H861,IF( $J$32="На р/с",Таблица132[[#This Row],[Цена при оплате на р/с, Евро]]*Таблица132[[#This Row],[ЗАКАЗ, шт (кратно 96)]],0))</f>
        <v>0</v>
      </c>
      <c r="J861" s="115"/>
    </row>
    <row r="862" spans="2:16" ht="15.6" x14ac:dyDescent="0.3">
      <c r="B862" s="77"/>
      <c r="C862" s="78"/>
      <c r="D862" s="83" t="s">
        <v>1759</v>
      </c>
      <c r="E862" s="83" t="s">
        <v>1760</v>
      </c>
      <c r="F862" s="159">
        <v>1.67</v>
      </c>
      <c r="G862" s="158">
        <v>1.7956989247311825</v>
      </c>
      <c r="H862" s="84"/>
      <c r="I862" s="82">
        <f>IF($J$32="Наличными",F862*H862,IF( $J$32="На р/с",Таблица132[[#This Row],[Цена при оплате на р/с, Евро]]*Таблица132[[#This Row],[ЗАКАЗ, шт (кратно 96)]],0))</f>
        <v>0</v>
      </c>
      <c r="J862" s="115"/>
    </row>
    <row r="863" spans="2:16" ht="16.2" thickBot="1" x14ac:dyDescent="0.35">
      <c r="B863" s="79"/>
      <c r="C863" s="80"/>
      <c r="D863" s="83" t="s">
        <v>1761</v>
      </c>
      <c r="E863" s="83" t="s">
        <v>1762</v>
      </c>
      <c r="F863" s="159">
        <v>1.24</v>
      </c>
      <c r="G863" s="158">
        <v>1.3333333333333333</v>
      </c>
      <c r="H863" s="84"/>
      <c r="I863" s="82">
        <f>IF($J$32="Наличными",F863*H863,IF( $J$32="На р/с",Таблица132[[#This Row],[Цена при оплате на р/с, Евро]]*Таблица132[[#This Row],[ЗАКАЗ, шт (кратно 96)]],0))</f>
        <v>0</v>
      </c>
      <c r="J863" s="115"/>
    </row>
    <row r="864" spans="2:16" x14ac:dyDescent="0.3">
      <c r="B864" s="35"/>
      <c r="C864" s="35"/>
      <c r="D864" s="35"/>
      <c r="E864" s="35"/>
      <c r="F864" s="34"/>
      <c r="G864" s="74"/>
      <c r="H864" s="34"/>
      <c r="I864" s="34"/>
    </row>
  </sheetData>
  <mergeCells count="8">
    <mergeCell ref="E17:H17"/>
    <mergeCell ref="E18:J18"/>
    <mergeCell ref="E19:J19"/>
    <mergeCell ref="E14:H14"/>
    <mergeCell ref="E10:H10"/>
    <mergeCell ref="E11:H11"/>
    <mergeCell ref="E12:H12"/>
    <mergeCell ref="E3:I4"/>
  </mergeCells>
  <conditionalFormatting sqref="I10">
    <cfRule type="containsText" dxfId="7" priority="7" operator="containsText" text="нет">
      <formula>NOT(ISERROR(SEARCH("нет",I10)))</formula>
    </cfRule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D864:D1048576 D1:D16 D40">
    <cfRule type="duplicateValues" dxfId="6" priority="9"/>
  </conditionalFormatting>
  <conditionalFormatting sqref="D41">
    <cfRule type="duplicateValues" dxfId="5" priority="3"/>
    <cfRule type="duplicateValues" dxfId="4" priority="4"/>
  </conditionalFormatting>
  <conditionalFormatting sqref="D42:D854">
    <cfRule type="duplicateValues" dxfId="3" priority="5"/>
    <cfRule type="duplicateValues" dxfId="2" priority="6"/>
  </conditionalFormatting>
  <conditionalFormatting sqref="D41:D862">
    <cfRule type="duplicateValues" dxfId="1" priority="2"/>
  </conditionalFormatting>
  <conditionalFormatting sqref="E41:E862">
    <cfRule type="duplicateValues" dxfId="0" priority="1"/>
  </conditionalFormatting>
  <dataValidations count="3">
    <dataValidation type="list" allowBlank="1" showInputMessage="1" showErrorMessage="1" sqref="I10" xr:uid="{ED2F1F81-F9F3-4F1C-845D-E92E31926A20}">
      <formula1>"да,нет"</formula1>
    </dataValidation>
    <dataValidation type="list" allowBlank="1" showInputMessage="1" showErrorMessage="1" sqref="L32:L33 J32:K32" xr:uid="{421307B3-636F-4D5C-9DFB-70C848EFA28D}">
      <formula1>"Наличными, На р/с"</formula1>
    </dataValidation>
    <dataValidation type="list" allowBlank="1" showInputMessage="1" showErrorMessage="1" sqref="J33" xr:uid="{1801F7F1-D44A-423F-A028-B0F8F566CD52}">
      <formula1>"40 - 42 неделя 2024 г.,8 - 10 неделя 2025 г."</formula1>
    </dataValidation>
  </dataValidations>
  <hyperlinks>
    <hyperlink ref="E2" location="'Условия работы'!A1" display="ВНИМАНИЕ! Ознакомьтесь с условиями работы, изложенными на листе2" xr:uid="{DFB8696B-E7DA-475B-8072-5B23C5ADD3A1}"/>
    <hyperlink ref="I9" location="'Условия работы'!A1" display="'Условия работы'!A1" xr:uid="{A715DAFA-8B5F-471D-B518-B7ACF6FCE910}"/>
    <hyperlink ref="E5" r:id="rId1" xr:uid="{F3D4A28C-727A-4A65-9E61-AEF69193B22A}"/>
    <hyperlink ref="E31" r:id="rId2" xr:uid="{65E1D24A-CAD0-4DD9-9DF1-21AFC3FFFF29}"/>
  </hyperlinks>
  <pageMargins left="0.7" right="0.7" top="0.75" bottom="0.75" header="0.3" footer="0.3"/>
  <pageSetup paperSize="9" orientation="portrait" verticalDpi="0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56"/>
  <sheetViews>
    <sheetView topLeftCell="A40" workbookViewId="0"/>
  </sheetViews>
  <sheetFormatPr defaultRowHeight="14.4" x14ac:dyDescent="0.3"/>
  <cols>
    <col min="1" max="1" width="4.109375" customWidth="1"/>
    <col min="2" max="2" width="104.109375" customWidth="1"/>
  </cols>
  <sheetData>
    <row r="1" spans="2:2" ht="18" thickBot="1" x14ac:dyDescent="0.35">
      <c r="B1" s="1" t="s">
        <v>14</v>
      </c>
    </row>
    <row r="2" spans="2:2" x14ac:dyDescent="0.3">
      <c r="B2" s="2" t="s">
        <v>15</v>
      </c>
    </row>
    <row r="3" spans="2:2" x14ac:dyDescent="0.3">
      <c r="B3" s="3" t="s">
        <v>16</v>
      </c>
    </row>
    <row r="4" spans="2:2" ht="15" thickBot="1" x14ac:dyDescent="0.35">
      <c r="B4" s="4" t="s">
        <v>17</v>
      </c>
    </row>
    <row r="5" spans="2:2" ht="15" thickBot="1" x14ac:dyDescent="0.35">
      <c r="B5" s="2" t="s">
        <v>18</v>
      </c>
    </row>
    <row r="6" spans="2:2" ht="55.2" x14ac:dyDescent="0.3">
      <c r="B6" s="5" t="s">
        <v>19</v>
      </c>
    </row>
    <row r="7" spans="2:2" x14ac:dyDescent="0.3">
      <c r="B7" s="6" t="s">
        <v>20</v>
      </c>
    </row>
    <row r="8" spans="2:2" ht="27.6" x14ac:dyDescent="0.3">
      <c r="B8" s="7" t="s">
        <v>21</v>
      </c>
    </row>
    <row r="9" spans="2:2" ht="28.2" thickBot="1" x14ac:dyDescent="0.35">
      <c r="B9" s="8" t="s">
        <v>22</v>
      </c>
    </row>
    <row r="10" spans="2:2" ht="27.6" x14ac:dyDescent="0.3">
      <c r="B10" s="9" t="s">
        <v>23</v>
      </c>
    </row>
    <row r="11" spans="2:2" ht="27.6" x14ac:dyDescent="0.3">
      <c r="B11" s="6" t="s">
        <v>24</v>
      </c>
    </row>
    <row r="12" spans="2:2" ht="28.2" thickBot="1" x14ac:dyDescent="0.35">
      <c r="B12" s="10" t="s">
        <v>25</v>
      </c>
    </row>
    <row r="13" spans="2:2" ht="42" thickBot="1" x14ac:dyDescent="0.35">
      <c r="B13" s="11" t="s">
        <v>26</v>
      </c>
    </row>
    <row r="14" spans="2:2" ht="27.6" x14ac:dyDescent="0.3">
      <c r="B14" s="5" t="s">
        <v>27</v>
      </c>
    </row>
    <row r="15" spans="2:2" ht="28.2" thickBot="1" x14ac:dyDescent="0.35">
      <c r="B15" s="12" t="s">
        <v>28</v>
      </c>
    </row>
    <row r="16" spans="2:2" ht="27.6" x14ac:dyDescent="0.3">
      <c r="B16" s="13" t="s">
        <v>29</v>
      </c>
    </row>
    <row r="17" spans="2:2" ht="27.6" x14ac:dyDescent="0.3">
      <c r="B17" s="6" t="s">
        <v>30</v>
      </c>
    </row>
    <row r="18" spans="2:2" ht="42" thickBot="1" x14ac:dyDescent="0.35">
      <c r="B18" s="6" t="s">
        <v>31</v>
      </c>
    </row>
    <row r="19" spans="2:2" x14ac:dyDescent="0.3">
      <c r="B19" s="5" t="s">
        <v>32</v>
      </c>
    </row>
    <row r="20" spans="2:2" ht="55.8" thickBot="1" x14ac:dyDescent="0.35">
      <c r="B20" s="10" t="s">
        <v>33</v>
      </c>
    </row>
    <row r="21" spans="2:2" ht="18" thickBot="1" x14ac:dyDescent="0.35">
      <c r="B21" s="14" t="s">
        <v>34</v>
      </c>
    </row>
    <row r="22" spans="2:2" x14ac:dyDescent="0.3">
      <c r="B22" s="5" t="s">
        <v>35</v>
      </c>
    </row>
    <row r="23" spans="2:2" ht="27.6" x14ac:dyDescent="0.3">
      <c r="B23" s="6" t="s">
        <v>36</v>
      </c>
    </row>
    <row r="24" spans="2:2" ht="27.6" x14ac:dyDescent="0.3">
      <c r="B24" s="6" t="s">
        <v>37</v>
      </c>
    </row>
    <row r="25" spans="2:2" ht="55.8" thickBot="1" x14ac:dyDescent="0.35">
      <c r="B25" s="10" t="s">
        <v>38</v>
      </c>
    </row>
    <row r="26" spans="2:2" ht="27.6" x14ac:dyDescent="0.3">
      <c r="B26" s="15" t="s">
        <v>39</v>
      </c>
    </row>
    <row r="27" spans="2:2" ht="27.6" x14ac:dyDescent="0.3">
      <c r="B27" s="9" t="s">
        <v>40</v>
      </c>
    </row>
    <row r="28" spans="2:2" ht="27.6" x14ac:dyDescent="0.3">
      <c r="B28" s="6" t="s">
        <v>41</v>
      </c>
    </row>
    <row r="29" spans="2:2" ht="27.6" x14ac:dyDescent="0.3">
      <c r="B29" s="6" t="s">
        <v>42</v>
      </c>
    </row>
    <row r="30" spans="2:2" x14ac:dyDescent="0.3">
      <c r="B30" s="6" t="s">
        <v>43</v>
      </c>
    </row>
    <row r="31" spans="2:2" ht="55.8" thickBot="1" x14ac:dyDescent="0.35">
      <c r="B31" s="16" t="s">
        <v>44</v>
      </c>
    </row>
    <row r="32" spans="2:2" ht="18" thickBot="1" x14ac:dyDescent="0.35">
      <c r="B32" s="14" t="s">
        <v>45</v>
      </c>
    </row>
    <row r="33" spans="2:2" ht="55.2" x14ac:dyDescent="0.3">
      <c r="B33" s="5" t="s">
        <v>46</v>
      </c>
    </row>
    <row r="34" spans="2:2" ht="28.2" thickBot="1" x14ac:dyDescent="0.35">
      <c r="B34" s="10" t="s">
        <v>47</v>
      </c>
    </row>
    <row r="35" spans="2:2" x14ac:dyDescent="0.3">
      <c r="B35" s="5" t="s">
        <v>48</v>
      </c>
    </row>
    <row r="36" spans="2:2" ht="41.4" x14ac:dyDescent="0.3">
      <c r="B36" s="6" t="s">
        <v>49</v>
      </c>
    </row>
    <row r="37" spans="2:2" ht="55.2" x14ac:dyDescent="0.3">
      <c r="B37" s="6" t="s">
        <v>50</v>
      </c>
    </row>
    <row r="38" spans="2:2" ht="55.2" x14ac:dyDescent="0.3">
      <c r="B38" s="6" t="s">
        <v>1700</v>
      </c>
    </row>
    <row r="39" spans="2:2" x14ac:dyDescent="0.3">
      <c r="B39" s="6" t="s">
        <v>51</v>
      </c>
    </row>
    <row r="40" spans="2:2" ht="15" thickBot="1" x14ac:dyDescent="0.35">
      <c r="B40" s="17" t="s">
        <v>52</v>
      </c>
    </row>
    <row r="41" spans="2:2" ht="110.4" x14ac:dyDescent="0.3">
      <c r="B41" s="18" t="s">
        <v>66</v>
      </c>
    </row>
    <row r="42" spans="2:2" ht="124.8" thickBot="1" x14ac:dyDescent="0.35">
      <c r="B42" s="17" t="s">
        <v>67</v>
      </c>
    </row>
    <row r="43" spans="2:2" ht="41.4" x14ac:dyDescent="0.3">
      <c r="B43" s="5" t="s">
        <v>53</v>
      </c>
    </row>
    <row r="44" spans="2:2" ht="41.4" x14ac:dyDescent="0.3">
      <c r="B44" s="6" t="s">
        <v>54</v>
      </c>
    </row>
    <row r="45" spans="2:2" ht="27.6" x14ac:dyDescent="0.3">
      <c r="B45" s="19" t="s">
        <v>55</v>
      </c>
    </row>
    <row r="46" spans="2:2" ht="42" thickBot="1" x14ac:dyDescent="0.35">
      <c r="B46" s="10" t="s">
        <v>56</v>
      </c>
    </row>
    <row r="47" spans="2:2" ht="18" thickBot="1" x14ac:dyDescent="0.35">
      <c r="B47" s="1" t="s">
        <v>57</v>
      </c>
    </row>
    <row r="48" spans="2:2" ht="56.4" thickBot="1" x14ac:dyDescent="0.35">
      <c r="B48" s="20" t="s">
        <v>58</v>
      </c>
    </row>
    <row r="49" spans="2:2" ht="42" thickBot="1" x14ac:dyDescent="0.35">
      <c r="B49" s="21" t="s">
        <v>59</v>
      </c>
    </row>
    <row r="50" spans="2:2" ht="56.4" thickBot="1" x14ac:dyDescent="0.35">
      <c r="B50" s="20" t="s">
        <v>60</v>
      </c>
    </row>
    <row r="51" spans="2:2" ht="42.6" thickBot="1" x14ac:dyDescent="0.35">
      <c r="B51" s="20" t="s">
        <v>61</v>
      </c>
    </row>
    <row r="53" spans="2:2" ht="21" x14ac:dyDescent="0.4">
      <c r="B53" s="22" t="s">
        <v>62</v>
      </c>
    </row>
    <row r="54" spans="2:2" ht="126" x14ac:dyDescent="0.4">
      <c r="B54" s="23" t="s">
        <v>63</v>
      </c>
    </row>
    <row r="55" spans="2:2" ht="42" x14ac:dyDescent="0.4">
      <c r="B55" s="23" t="s">
        <v>64</v>
      </c>
    </row>
    <row r="56" spans="2:2" ht="42" x14ac:dyDescent="0.4">
      <c r="B56" s="2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58FEB-3224-4B26-A4E9-DC19BBDFB28B}">
  <sheetPr>
    <tabColor rgb="FFFFFF00"/>
  </sheetPr>
  <dimension ref="A1:B16"/>
  <sheetViews>
    <sheetView topLeftCell="A4" workbookViewId="0">
      <selection activeCell="B14" sqref="B14"/>
    </sheetView>
  </sheetViews>
  <sheetFormatPr defaultRowHeight="14.4" x14ac:dyDescent="0.3"/>
  <cols>
    <col min="1" max="1" width="50.33203125" customWidth="1"/>
    <col min="2" max="2" width="33.6640625" customWidth="1"/>
  </cols>
  <sheetData>
    <row r="1" spans="1:2" ht="18" x14ac:dyDescent="0.35">
      <c r="A1" s="85" t="s">
        <v>1676</v>
      </c>
      <c r="B1" s="85"/>
    </row>
    <row r="2" spans="1:2" ht="58.2" customHeight="1" x14ac:dyDescent="0.3">
      <c r="A2" s="86" t="s">
        <v>1677</v>
      </c>
      <c r="B2" s="86"/>
    </row>
    <row r="3" spans="1:2" ht="15.6" x14ac:dyDescent="0.3">
      <c r="A3" s="24" t="s">
        <v>1678</v>
      </c>
      <c r="B3" s="24" t="s">
        <v>1679</v>
      </c>
    </row>
    <row r="4" spans="1:2" ht="15.6" x14ac:dyDescent="0.3">
      <c r="A4" s="25" t="s">
        <v>1680</v>
      </c>
      <c r="B4" s="25" t="s">
        <v>1681</v>
      </c>
    </row>
    <row r="5" spans="1:2" ht="13.2" customHeight="1" x14ac:dyDescent="0.3">
      <c r="A5" s="87" t="s">
        <v>1682</v>
      </c>
      <c r="B5" s="88" t="s">
        <v>1683</v>
      </c>
    </row>
    <row r="6" spans="1:2" ht="46.95" customHeight="1" x14ac:dyDescent="0.3">
      <c r="A6" s="87"/>
      <c r="B6" s="89"/>
    </row>
    <row r="7" spans="1:2" ht="52.8" x14ac:dyDescent="0.3">
      <c r="A7" s="26" t="s">
        <v>1684</v>
      </c>
      <c r="B7" s="27" t="s">
        <v>1685</v>
      </c>
    </row>
    <row r="8" spans="1:2" ht="22.95" customHeight="1" x14ac:dyDescent="0.3">
      <c r="A8" s="90" t="s">
        <v>1686</v>
      </c>
      <c r="B8" s="91" t="s">
        <v>1687</v>
      </c>
    </row>
    <row r="9" spans="1:2" ht="55.95" customHeight="1" x14ac:dyDescent="0.3">
      <c r="A9" s="90"/>
      <c r="B9" s="92"/>
    </row>
    <row r="10" spans="1:2" ht="73.2" x14ac:dyDescent="0.3">
      <c r="A10" s="28" t="s">
        <v>1688</v>
      </c>
      <c r="B10" s="29" t="s">
        <v>1689</v>
      </c>
    </row>
    <row r="11" spans="1:2" ht="15.6" x14ac:dyDescent="0.3">
      <c r="A11" s="25" t="s">
        <v>1690</v>
      </c>
      <c r="B11" s="30" t="s">
        <v>1691</v>
      </c>
    </row>
    <row r="12" spans="1:2" ht="31.2" x14ac:dyDescent="0.3">
      <c r="A12" s="31" t="s">
        <v>1692</v>
      </c>
      <c r="B12" s="30" t="s">
        <v>1778</v>
      </c>
    </row>
    <row r="13" spans="1:2" ht="15.6" x14ac:dyDescent="0.3">
      <c r="A13" s="25" t="s">
        <v>1693</v>
      </c>
      <c r="B13" s="32"/>
    </row>
    <row r="14" spans="1:2" ht="15.6" x14ac:dyDescent="0.3">
      <c r="A14" s="25" t="s">
        <v>1694</v>
      </c>
      <c r="B14" s="33" t="s">
        <v>1695</v>
      </c>
    </row>
    <row r="15" spans="1:2" ht="15.6" x14ac:dyDescent="0.3">
      <c r="A15" s="25" t="s">
        <v>1696</v>
      </c>
      <c r="B15" s="33" t="s">
        <v>1697</v>
      </c>
    </row>
    <row r="16" spans="1:2" ht="15.6" x14ac:dyDescent="0.3">
      <c r="A16" s="25" t="s">
        <v>1698</v>
      </c>
      <c r="B16" s="33" t="s">
        <v>1699</v>
      </c>
    </row>
  </sheetData>
  <mergeCells count="6">
    <mergeCell ref="A1:B1"/>
    <mergeCell ref="A2:B2"/>
    <mergeCell ref="A5:A6"/>
    <mergeCell ref="B5:B6"/>
    <mergeCell ref="A8:A9"/>
    <mergeCell ref="B8:B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a 9 2 a a b 9 - a c 4 0 - 4 3 0 5 - b e 0 2 - 8 a f 0 b e e b a 5 3 4 "   x m l n s = " h t t p : / / s c h e m a s . m i c r o s o f t . c o m / D a t a M a s h u p " > A A A A A B Q D A A B Q S w M E F A A C A A g A S I Z s W M s y x J e k A A A A 9 Q A A A B I A H A B D b 2 5 m a W c v U G F j a 2 F n Z S 5 4 b W w g o h g A K K A U A A A A A A A A A A A A A A A A A A A A A A A A A A A A h Y 8 9 D o I w A I W v Q r r T 1 m o M k l I G V 0 m M R u P a l A q N U E x / L H d z 8 E h e Q Y y i b o 7 v e 9 / w 3 v 1 6 o 3 n f N t F F G q s 6 n Y E J x C C S W n S l 0 l U G v D v G C c g Z X X N x 4 p W M B l n b t L d l B m r n z i l C I Q Q Y p r A z F S I Y T 9 C h W G 1 F L V s O P r L 6 L 8 d K W 8 e 1 k I D R / W s M I 3 A x h 8 m M Q E z R y G i h 9 L c n w 9 x n + w P p 0 j f O G 8 m M j z c 7 i s Z I 0 f s C e w B Q S w M E F A A C A A g A S I Z s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i G b F g o i k e 4 D g A A A B E A A A A T A B w A R m 9 y b X V s Y X M v U 2 V j d G l v b j E u b S C i G A A o o B Q A A A A A A A A A A A A A A A A A A A A A A A A A A A A r T k 0 u y c z P U w i G 0 I b W A F B L A Q I t A B Q A A g A I A E i G b F j L M s S X p A A A A P U A A A A S A A A A A A A A A A A A A A A A A A A A A A B D b 2 5 m a W c v U G F j a 2 F n Z S 5 4 b W x Q S w E C L Q A U A A I A C A B I h m x Y D 8 r p q 6 Q A A A D p A A A A E w A A A A A A A A A A A A A A A A D w A A A A W 0 N v b n R l b n R f V H l w Z X N d L n h t b F B L A Q I t A B Q A A g A I A E i G b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7 D 7 C z 6 q V A S L x V N w D W s a c J A A A A A A I A A A A A A B B m A A A A A Q A A I A A A A F 3 X y d c m Y 8 H F B v b a L G 1 o A / G V 1 O V i R 7 q D Z Z 3 n u q N O C P c 1 A A A A A A 6 A A A A A A g A A I A A A A K F h Q 4 p P T N I o b k j H d m E p T L 9 S e z y K d W u S 7 6 2 a v d S p x B P t U A A A A C p m I x e p j P r d M r Q d 5 m 4 4 Y N M P f 4 T W y K a M H P J 2 S 5 W e 3 5 Q o K I h S s H R R 7 V o h r n f n 4 P j l + z i p u l p n h 6 A r n D E p j E e P J n f E r F M w X X 0 l o U 1 g 8 c h Q S h k r Q A A A A P J + L G l o V M f q Y 2 X x M + r r x N O m l K 8 I 2 y 3 J 1 m 5 l s / 8 d j 1 U w + 4 p 3 K r T t C M P 4 q b i p t w 5 G w u c P 3 r W y 3 Y o e I P B O X z q p + O I = < / D a t a M a s h u p > 
</file>

<file path=customXml/itemProps1.xml><?xml version="1.0" encoding="utf-8"?>
<ds:datastoreItem xmlns:ds="http://schemas.openxmlformats.org/officeDocument/2006/customXml" ds:itemID="{67362C4D-9BA4-4E8E-A8D6-66362D99340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Саженцы Р9 Польша-Весна 2025</vt:lpstr>
      <vt:lpstr>Условия работы</vt:lpstr>
      <vt:lpstr>прайс-лист на услуги питомника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Елена Иванова</cp:lastModifiedBy>
  <dcterms:created xsi:type="dcterms:W3CDTF">2020-08-03T08:51:39Z</dcterms:created>
  <dcterms:modified xsi:type="dcterms:W3CDTF">2024-10-22T15:27:43Z</dcterms:modified>
</cp:coreProperties>
</file>